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C:\Users\k-miyano83\AppData\Local\Microsoft\Windows\INetCache\Content.Outlook\J1QYEBAG\"/>
    </mc:Choice>
  </mc:AlternateContent>
  <xr:revisionPtr revIDLastSave="0" documentId="13_ncr:1_{2DA6E3F4-9F69-4D53-98F5-D018BBF6CEEB}" xr6:coauthVersionLast="47" xr6:coauthVersionMax="47" xr10:uidLastSave="{00000000-0000-0000-0000-000000000000}"/>
  <bookViews>
    <workbookView xWindow="-108" yWindow="-108" windowWidth="23256" windowHeight="12456" tabRatio="74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 r="BW34" i="10" l="1"/>
  <c r="BW35" i="10" s="1"/>
  <c r="BW36" i="10" s="1"/>
  <c r="BW37" i="10" s="1"/>
  <c r="BW38" i="10" s="1"/>
  <c r="BW39" i="10" s="1"/>
  <c r="BW40" i="10" s="1"/>
  <c r="BW41" i="10" s="1"/>
  <c r="CO34" i="10" l="1"/>
  <c r="CO35" i="10" s="1"/>
  <c r="CO36" i="10" s="1"/>
  <c r="CO37" i="10" s="1"/>
  <c r="CO38" i="10" s="1"/>
  <c r="CO39" i="10" s="1"/>
  <c r="CO40" i="10" s="1"/>
  <c r="CO41" i="10" s="1"/>
</calcChain>
</file>

<file path=xl/sharedStrings.xml><?xml version="1.0" encoding="utf-8"?>
<sst xmlns="http://schemas.openxmlformats.org/spreadsheetml/2006/main" count="1162" uniqueCount="643">
  <si>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</si>
  <si>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</si>
  <si>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</si>
  <si>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</si>
  <si>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</si>
  <si>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</si>
  <si>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</si>
  <si>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</si>
  <si>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</si>
  <si>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</si>
  <si>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</si>
  <si>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</si>
  <si>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</si>
  <si>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</si>
  <si>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</si>
  <si>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</si>
  <si>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</si>
  <si>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</si>
  <si>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</si>
  <si>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</si>
  <si>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</si>
  <si>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</si>
  <si>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</si>
  <si>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</si>
  <si>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</si>
  <si>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</si>
  <si>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</si>
  <si>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</si>
  <si>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</si>
  <si>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</si>
  <si>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</si>
  <si>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</si>
  <si>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</si>
  <si>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</si>
  <si>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</si>
  <si>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</si>
  <si>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</si>
  <si>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</si>
  <si>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</si>
  <si>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</si>
  <si>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</si>
  <si>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</si>
  <si>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</si>
  <si>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</si>
  <si>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</si>
  <si>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</si>
  <si>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</si>
  <si>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</si>
  <si>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</si>
  <si>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</si>
  <si>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</si>
  <si>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</si>
  <si>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</si>
  <si>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</si>
  <si>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</si>
  <si>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</si>
  <si>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</si>
  <si>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</si>
  <si>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</si>
  <si>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</si>
  <si>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</si>
  <si>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</si>
  <si>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</si>
  <si>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</si>
  <si>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</si>
  <si>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</si>
  <si>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</si>
  <si>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</si>
  <si>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</si>
  <si>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</si>
  <si>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</si>
  <si>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</si>
  <si>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</si>
  <si>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</si>
  <si>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</si>
  <si>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</si>
  <si>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</si>
  <si>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</si>
  <si>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</si>
  <si>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</si>
  <si>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</si>
  <si>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</si>
  <si>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</si>
  <si>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</si>
  <si>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</si>
  <si>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</si>
  <si>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</si>
  <si>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</si>
  <si>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</si>
  <si>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</si>
  <si>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</si>
  <si>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</si>
  <si>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</si>
  <si>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</si>
  <si>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</si>
  <si>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</si>
  <si>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</si>
  <si>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</si>
  <si>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</si>
  <si>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</si>
  <si>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</si>
  <si>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</si>
  <si>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</si>
  <si>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</si>
  <si>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</si>
  <si>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</si>
  <si>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</si>
  <si>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</si>
  <si>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</si>
  <si>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</si>
  <si>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</si>
  <si>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</si>
  <si>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</si>
  <si>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</si>
  <si>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</si>
  <si>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</si>
  <si>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</si>
  <si>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</si>
  <si>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</si>
  <si>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</si>
  <si>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</si>
  <si>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</si>
  <si>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</si>
  <si>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</si>
  <si>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</si>
  <si>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</si>
  <si>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</si>
  <si>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</si>
  <si>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</si>
  <si>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</si>
  <si>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</si>
  <si>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</si>
  <si>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</si>
  <si>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</si>
  <si>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</si>
  <si>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</si>
  <si>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</si>
  <si>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</si>
  <si>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</si>
  <si>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</si>
  <si>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</si>
  <si>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</si>
  <si>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</si>
  <si>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</si>
  <si>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</si>
  <si>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</si>
  <si>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</si>
  <si>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</si>
  <si>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</si>
  <si>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</si>
  <si>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</si>
  <si>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</si>
  <si>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</si>
  <si>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</si>
  <si>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</si>
  <si>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</si>
  <si>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</si>
  <si>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</si>
  <si>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</si>
  <si>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</si>
  <si>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</si>
  <si>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</si>
  <si>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</si>
  <si>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</si>
  <si>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</si>
  <si>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</si>
  <si>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</si>
  <si>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</si>
  <si>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</si>
  <si>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</si>
  <si>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</si>
  <si>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</si>
  <si>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</si>
  <si>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</si>
  <si>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</si>
  <si>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</si>
  <si>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</si>
  <si>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</si>
  <si>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</si>
  <si>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</si>
  <si>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</si>
  <si>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</si>
  <si>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</si>
  <si>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</si>
  <si>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</si>
  <si>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</si>
  <si>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</si>
  <si>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</si>
  <si>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</si>
  <si>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</si>
  <si>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</si>
  <si>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</si>
  <si>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</si>
  <si>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</si>
  <si>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</si>
  <si>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</si>
  <si>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</si>
  <si>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</si>
  <si>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</si>
  <si>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</si>
  <si>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</si>
  <si>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</si>
  <si>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</si>
  <si>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京都府宇治市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</si>
  <si>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</si>
  <si>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</si>
  <si>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</si>
  <si>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</si>
  <si>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</si>
  <si>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</si>
  <si>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</si>
  <si>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</si>
  <si>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</si>
  <si>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</si>
  <si>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</si>
  <si>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</si>
  <si>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</si>
  <si>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</si>
  <si>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</si>
  <si>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</si>
  <si>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</si>
  <si>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</si>
  <si>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</si>
  <si>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</si>
  <si>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</si>
  <si>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</si>
  <si>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</si>
  <si>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</si>
  <si>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</si>
  <si>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</si>
  <si>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</si>
  <si>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</si>
  <si>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</si>
  <si>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</si>
  <si>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</si>
  <si>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</si>
  <si>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</si>
  <si>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</si>
  <si>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</si>
  <si>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</si>
  <si>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</si>
  <si>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</si>
  <si>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</si>
  <si>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</si>
  <si>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</si>
  <si>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</si>
  <si>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</si>
  <si>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</si>
  <si>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</si>
  <si>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</si>
  <si>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</si>
  <si>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</si>
  <si>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</si>
  <si>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</si>
  <si>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</si>
  <si>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</si>
  <si>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</si>
  <si>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</si>
  <si>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</si>
  <si>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</si>
  <si>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</si>
  <si>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</si>
  <si>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</si>
  <si>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</si>
  <si>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</si>
  <si>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</si>
  <si>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</si>
  <si>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</si>
  <si>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</si>
  <si>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</si>
  <si>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</si>
  <si>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</si>
  <si>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</si>
  <si>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</si>
  <si>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</si>
  <si>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</si>
  <si>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</si>
  <si>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</si>
  <si>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</si>
  <si>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</si>
  <si>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</si>
  <si>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</si>
  <si>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</si>
  <si>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</si>
  <si>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</si>
  <si>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</si>
  <si>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</si>
  <si>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</si>
  <si>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</si>
  <si>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</si>
  <si>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</si>
  <si>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</si>
  <si>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</si>
  <si>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</si>
  <si>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</si>
  <si>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</si>
  <si>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</si>
  <si>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</si>
  <si>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</si>
  <si>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</si>
  <si>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</si>
  <si>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</si>
  <si>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</si>
  <si>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</si>
  <si>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</si>
  <si>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</si>
  <si>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</si>
  <si>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</si>
  <si>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</si>
  <si>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</si>
  <si>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</si>
  <si>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</si>
  <si>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</si>
  <si>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</si>
  <si>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</si>
  <si>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</si>
  <si>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</si>
  <si>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</si>
  <si>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</si>
  <si>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</si>
  <si>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</si>
  <si>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</si>
  <si>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</si>
  <si>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</si>
  <si>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</si>
  <si>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</si>
  <si>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</si>
  <si>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</si>
  <si>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</si>
  <si>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</si>
  <si>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</si>
  <si>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</si>
  <si>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</si>
  <si>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</si>
  <si>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</si>
  <si>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</si>
  <si>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</si>
  <si>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</si>
  <si>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</si>
  <si>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</si>
  <si>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</si>
  <si>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</si>
  <si>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</si>
  <si>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</si>
  <si>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</si>
  <si>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</si>
  <si>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</si>
  <si>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</si>
  <si>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</si>
  <si>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</si>
  <si>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</si>
  <si>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</si>
  <si>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</si>
  <si>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</si>
  <si>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京都府宇治市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</si>
  <si>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</si>
  <si>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</si>
  <si>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</si>
  <si>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</si>
  <si>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</si>
  <si>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</si>
  <si>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</si>
  <si>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</si>
  <si>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</si>
  <si>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</si>
  <si>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</si>
  <si>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</si>
  <si>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</si>
  <si>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</si>
  <si>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</si>
  <si>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</si>
  <si>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</si>
  <si>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</si>
  <si>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</si>
  <si>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</si>
  <si>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</si>
  <si>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</si>
  <si>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</si>
  <si>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</si>
  <si>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</si>
  <si>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</si>
  <si>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</si>
  <si>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</si>
  <si>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</si>
  <si>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</si>
  <si>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</si>
  <si>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</si>
  <si>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</si>
  <si>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</si>
  <si>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</si>
  <si>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</si>
  <si>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</si>
  <si>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</si>
  <si>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</si>
  <si>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</si>
  <si>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</si>
  <si>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</si>
  <si>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</si>
  <si>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</si>
  <si>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</si>
  <si>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</si>
  <si>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</si>
  <si>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</si>
  <si>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</si>
  <si>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</si>
  <si>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</si>
  <si>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</si>
  <si>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</si>
  <si>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</si>
  <si>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</si>
  <si>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</si>
  <si>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</si>
  <si>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</si>
  <si>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</si>
  <si>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</si>
  <si>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</si>
  <si>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</si>
  <si>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</si>
  <si>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</si>
  <si>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</si>
  <si>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</si>
  <si>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</si>
  <si>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</si>
  <si>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</si>
  <si>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</si>
  <si>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</si>
  <si>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</si>
  <si>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</si>
  <si>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</si>
  <si>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</si>
  <si>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</si>
  <si>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</si>
  <si>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</si>
  <si>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</si>
  <si>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</si>
  <si>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</si>
  <si>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</si>
  <si>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</si>
  <si>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</si>
  <si>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</si>
  <si>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</si>
  <si>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</si>
  <si>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</si>
  <si>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</si>
  <si>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</si>
  <si>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</si>
  <si>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</si>
  <si>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</si>
  <si>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</si>
  <si>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</si>
  <si>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</si>
  <si>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</si>
  <si>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</si>
  <si>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</si>
  <si>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</si>
  <si>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</si>
  <si>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</si>
  <si>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</si>
  <si>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</si>
  <si>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</si>
  <si>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</si>
  <si>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</si>
  <si>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</si>
  <si>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</si>
  <si>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</si>
  <si>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</si>
  <si>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</si>
  <si>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</si>
  <si>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</si>
  <si>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</si>
  <si>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</si>
  <si>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</si>
  <si>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</si>
  <si>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</si>
  <si>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</si>
  <si>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</si>
  <si>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</si>
  <si>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</si>
  <si>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</si>
  <si>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</si>
  <si>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</si>
  <si>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</si>
  <si>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</si>
  <si>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</si>
  <si>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</si>
  <si>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</si>
  <si>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</si>
  <si>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</si>
  <si>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</si>
  <si>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</si>
  <si>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</si>
  <si>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</si>
  <si>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</si>
  <si>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</si>
  <si>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</si>
  <si>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</si>
  <si>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</si>
  <si>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</si>
  <si>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</si>
  <si>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</si>
  <si>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</si>
  <si>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</si>
  <si>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</si>
  <si>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</si>
  <si>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</si>
  <si>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</si>
  <si>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</si>
  <si>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</si>
  <si>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</si>
  <si>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</si>
  <si>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</si>
  <si>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</si>
  <si>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</si>
  <si>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</si>
  <si>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</si>
  <si>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</si>
  <si>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</si>
  <si>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</si>
  <si>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</si>
  <si>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</si>
  <si>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</si>
  <si>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</si>
  <si>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</si>
  <si>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</si>
  <si>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</si>
  <si>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</si>
  <si>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</si>
  <si>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</si>
  <si>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</si>
  <si>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</si>
  <si>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0.34</t>
  </si>
  <si>
    <t>▲ 0.31</t>
  </si>
  <si>
    <t>水道事業会計</t>
  </si>
  <si>
    <t>一般会計</t>
  </si>
  <si>
    <t>介護保険事業特別会計</t>
  </si>
  <si>
    <t>公共下水道事業会計</t>
  </si>
  <si>
    <t>後期高齢者医療事業特別会計</t>
  </si>
  <si>
    <t>国民健康保険事業特別会計</t>
  </si>
  <si>
    <t>墓地公園事業特別会計</t>
  </si>
  <si>
    <t>その他会計（赤字）</t>
  </si>
  <si>
    <t>その他会計（黒字）</t>
  </si>
  <si>
    <t>R02</t>
    <phoneticPr fontId="5"/>
  </si>
  <si>
    <t>R03</t>
    <phoneticPr fontId="5"/>
  </si>
  <si>
    <t>R04</t>
    <phoneticPr fontId="5"/>
  </si>
  <si>
    <t>R05</t>
    <phoneticPr fontId="5"/>
  </si>
  <si>
    <t>R06</t>
    <phoneticPr fontId="5"/>
  </si>
  <si>
    <t>78,312</t>
  </si>
  <si>
    <t>77,190</t>
  </si>
  <si>
    <t>1,122</t>
  </si>
  <si>
    <t>44</t>
  </si>
  <si>
    <t>77,219</t>
  </si>
  <si>
    <t>76,097</t>
  </si>
  <si>
    <t>38,651</t>
  </si>
  <si>
    <t>97</t>
  </si>
  <si>
    <t>16,856</t>
  </si>
  <si>
    <t>16,852</t>
  </si>
  <si>
    <t>4</t>
  </si>
  <si>
    <t>4,048</t>
  </si>
  <si>
    <t>4,031</t>
  </si>
  <si>
    <t>17</t>
  </si>
  <si>
    <t>18,093</t>
  </si>
  <si>
    <t>17,794</t>
  </si>
  <si>
    <t>298</t>
  </si>
  <si>
    <t>11,681</t>
  </si>
  <si>
    <t>1,519</t>
  </si>
  <si>
    <t>40,563</t>
  </si>
  <si>
    <t>15,455</t>
  </si>
  <si>
    <t>52,244</t>
  </si>
  <si>
    <t>16,973</t>
  </si>
  <si>
    <t>城南衛生管理組合</t>
  </si>
  <si>
    <t>淀川・木津川水防事務組合</t>
  </si>
  <si>
    <t>京都府自治会館管理組合</t>
  </si>
  <si>
    <t>京都府住宅新築資金等貸付事業管理組合（一般会計）</t>
  </si>
  <si>
    <t>京都府住宅新築資金等貸付事業管理組合（特別会計）</t>
  </si>
  <si>
    <t>京都府後期高齢者医療広域連合（一般会計）</t>
  </si>
  <si>
    <t>京都府後期高齢者医療広域連合（後期高齢者医療特別会計）</t>
  </si>
  <si>
    <t>京都地方税機構</t>
  </si>
  <si>
    <t>5,374</t>
  </si>
  <si>
    <t>5,285</t>
  </si>
  <si>
    <t>90</t>
  </si>
  <si>
    <t>74</t>
  </si>
  <si>
    <t>118</t>
  </si>
  <si>
    <t>6,720</t>
  </si>
  <si>
    <t>2,794</t>
  </si>
  <si>
    <t>13</t>
  </si>
  <si>
    <t>12</t>
  </si>
  <si>
    <t>1</t>
  </si>
  <si>
    <t>98</t>
  </si>
  <si>
    <t>96</t>
  </si>
  <si>
    <t>3</t>
  </si>
  <si>
    <t>58</t>
  </si>
  <si>
    <t>55</t>
  </si>
  <si>
    <t>2</t>
  </si>
  <si>
    <t>51</t>
  </si>
  <si>
    <t>775</t>
  </si>
  <si>
    <t>103</t>
  </si>
  <si>
    <t>672</t>
  </si>
  <si>
    <t>50</t>
  </si>
  <si>
    <t>1,731</t>
  </si>
  <si>
    <t>1,681</t>
  </si>
  <si>
    <t>516</t>
  </si>
  <si>
    <t>431,888</t>
  </si>
  <si>
    <t>423,822</t>
  </si>
  <si>
    <t>8,066</t>
  </si>
  <si>
    <t>87</t>
  </si>
  <si>
    <t>2,645</t>
  </si>
  <si>
    <t>2,643</t>
  </si>
  <si>
    <t>宇治市スポーツ協会</t>
  </si>
  <si>
    <t>宇治廃棄物処理公社</t>
  </si>
  <si>
    <t>宇治市公園公社</t>
  </si>
  <si>
    <t>宇治市福祉サービス公社</t>
  </si>
  <si>
    <t>宇治市野外活動センター</t>
  </si>
  <si>
    <t>エフエム宇治放送</t>
  </si>
  <si>
    <t>宇治市土地開発公社</t>
  </si>
  <si>
    <t>宇治市文化財愛護協会</t>
  </si>
  <si>
    <t>43</t>
  </si>
  <si>
    <t>19</t>
  </si>
  <si>
    <t>14</t>
  </si>
  <si>
    <t>23</t>
  </si>
  <si>
    <t>302</t>
  </si>
  <si>
    <t>10</t>
  </si>
  <si>
    <t>6</t>
  </si>
  <si>
    <t>161</t>
  </si>
  <si>
    <t>30</t>
  </si>
  <si>
    <t>34</t>
  </si>
  <si>
    <t>143</t>
  </si>
  <si>
    <t>100</t>
  </si>
  <si>
    <t>54</t>
  </si>
  <si>
    <t>53</t>
  </si>
  <si>
    <t>25</t>
  </si>
  <si>
    <t>5</t>
  </si>
  <si>
    <t>79</t>
  </si>
  <si>
    <t>183</t>
  </si>
  <si>
    <t>8</t>
  </si>
  <si>
    <t>241</t>
  </si>
  <si>
    <t>下水道事業会計</t>
    <phoneticPr fontId="5"/>
  </si>
  <si>
    <t>-</t>
    <phoneticPr fontId="2"/>
  </si>
  <si>
    <t>公共施設等整備(R06年度末現在)</t>
    <rPh sb="0" eb="2">
      <t>コウキョウ</t>
    </rPh>
    <rPh sb="2" eb="4">
      <t>シセツ</t>
    </rPh>
    <rPh sb="4" eb="5">
      <t>トウ</t>
    </rPh>
    <rPh sb="5" eb="7">
      <t>セイビ</t>
    </rPh>
    <phoneticPr fontId="38"/>
  </si>
  <si>
    <t>ふるさと応援基金(R06年度末現在)</t>
    <rPh sb="4" eb="6">
      <t>オウエン</t>
    </rPh>
    <rPh sb="6" eb="8">
      <t>キキン</t>
    </rPh>
    <phoneticPr fontId="5"/>
  </si>
  <si>
    <t>地域福祉振興基金(R06年度末現在)</t>
    <rPh sb="0" eb="2">
      <t>チイキ</t>
    </rPh>
    <rPh sb="2" eb="4">
      <t>フクシ</t>
    </rPh>
    <rPh sb="4" eb="6">
      <t>シンコウ</t>
    </rPh>
    <rPh sb="6" eb="8">
      <t>キキン</t>
    </rPh>
    <phoneticPr fontId="38"/>
  </si>
  <si>
    <t>高齢者活動基金(R06年度末現在)</t>
    <rPh sb="0" eb="3">
      <t>コウレイシャ</t>
    </rPh>
    <rPh sb="3" eb="5">
      <t>カツドウ</t>
    </rPh>
    <rPh sb="5" eb="7">
      <t>キキン</t>
    </rPh>
    <phoneticPr fontId="38"/>
  </si>
  <si>
    <t>社会福祉事業基金(R06年度末現在)</t>
    <rPh sb="0" eb="2">
      <t>シャカイ</t>
    </rPh>
    <rPh sb="2" eb="4">
      <t>フクシ</t>
    </rPh>
    <rPh sb="4" eb="6">
      <t>ジギョウ</t>
    </rPh>
    <rPh sb="6" eb="8">
      <t>キキン</t>
    </rPh>
    <phoneticPr fontId="38"/>
  </si>
  <si>
    <t>▲174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</si>
</sst>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CC9F-421D-9141-13BC8F7CF11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34983</c:v>
                </c:pt>
                <c:pt idx="1">
                  <c:v>17913</c:v>
                </c:pt>
                <c:pt idx="2">
                  <c:v>25308</c:v>
                </c:pt>
                <c:pt idx="3">
                  <c:v>32077</c:v>
                </c:pt>
                <c:pt idx="4">
                  <c:v>45445</c:v>
                </c:pt>
              </c:numCache>
            </c:numRef>
          </c:val>
          <c:smooth val="0"/>
          <c:extLst>
            <c:ext xmlns:c16="http://schemas.microsoft.com/office/drawing/2014/chart" uri="{C3380CC4-5D6E-409C-BE32-E72D297353CC}">
              <c16:uniqueId val="{00000001-CC9F-421D-9141-13BC8F7CF11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1.85</c:v>
                </c:pt>
                <c:pt idx="1">
                  <c:v>2.19</c:v>
                </c:pt>
                <c:pt idx="2">
                  <c:v>2.2999999999999998</c:v>
                </c:pt>
                <c:pt idx="3">
                  <c:v>2.2999999999999998</c:v>
                </c:pt>
                <c:pt idx="4">
                  <c:v>2.3199999999999998</c:v>
                </c:pt>
              </c:numCache>
            </c:numRef>
          </c:val>
          <c:extLst>
            <c:ext xmlns:c16="http://schemas.microsoft.com/office/drawing/2014/chart" uri="{C3380CC4-5D6E-409C-BE32-E72D297353CC}">
              <c16:uniqueId val="{00000000-0883-41B0-9A65-70F2C2206ED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7.83</c:v>
                </c:pt>
                <c:pt idx="1">
                  <c:v>8.6999999999999993</c:v>
                </c:pt>
                <c:pt idx="2">
                  <c:v>9.65</c:v>
                </c:pt>
                <c:pt idx="3">
                  <c:v>9.07</c:v>
                </c:pt>
                <c:pt idx="4">
                  <c:v>8.5299999999999994</c:v>
                </c:pt>
              </c:numCache>
            </c:numRef>
          </c:val>
          <c:extLst>
            <c:ext xmlns:c16="http://schemas.microsoft.com/office/drawing/2014/chart" uri="{C3380CC4-5D6E-409C-BE32-E72D297353CC}">
              <c16:uniqueId val="{00000001-0883-41B0-9A65-70F2C2206ED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1.48</c:v>
                </c:pt>
                <c:pt idx="1">
                  <c:v>3.05</c:v>
                </c:pt>
                <c:pt idx="2">
                  <c:v>0.88</c:v>
                </c:pt>
                <c:pt idx="3">
                  <c:v>-0.34</c:v>
                </c:pt>
                <c:pt idx="4">
                  <c:v>-0.31</c:v>
                </c:pt>
              </c:numCache>
            </c:numRef>
          </c:val>
          <c:smooth val="0"/>
          <c:extLst>
            <c:ext xmlns:c16="http://schemas.microsoft.com/office/drawing/2014/chart" uri="{C3380CC4-5D6E-409C-BE32-E72D297353CC}">
              <c16:uniqueId val="{00000002-0883-41B0-9A65-70F2C2206ED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D42-471D-B474-FC4B36AB7B9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D42-471D-B474-FC4B36AB7B9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D42-471D-B474-FC4B36AB7B93}"/>
            </c:ext>
          </c:extLst>
        </c:ser>
        <c:ser>
          <c:idx val="3"/>
          <c:order val="3"/>
          <c:tx>
            <c:strRef>
              <c:f>データシート!$A$30</c:f>
              <c:strCache>
                <c:ptCount val="1"/>
                <c:pt idx="0">
                  <c:v>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AD42-471D-B474-FC4B36AB7B93}"/>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0.1</c:v>
                </c:pt>
                <c:pt idx="4">
                  <c:v>#N/A</c:v>
                </c:pt>
                <c:pt idx="5">
                  <c:v>0.05</c:v>
                </c:pt>
                <c:pt idx="6">
                  <c:v>#N/A</c:v>
                </c:pt>
                <c:pt idx="7">
                  <c:v>0</c:v>
                </c:pt>
                <c:pt idx="8">
                  <c:v>#N/A</c:v>
                </c:pt>
                <c:pt idx="9">
                  <c:v>0.01</c:v>
                </c:pt>
              </c:numCache>
            </c:numRef>
          </c:val>
          <c:extLst>
            <c:ext xmlns:c16="http://schemas.microsoft.com/office/drawing/2014/chart" uri="{C3380CC4-5D6E-409C-BE32-E72D297353CC}">
              <c16:uniqueId val="{00000004-AD42-471D-B474-FC4B36AB7B93}"/>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0.01</c:v>
                </c:pt>
                <c:pt idx="4">
                  <c:v>#N/A</c:v>
                </c:pt>
                <c:pt idx="5">
                  <c:v>0.01</c:v>
                </c:pt>
                <c:pt idx="6">
                  <c:v>#N/A</c:v>
                </c:pt>
                <c:pt idx="7">
                  <c:v>0.28999999999999998</c:v>
                </c:pt>
                <c:pt idx="8">
                  <c:v>#N/A</c:v>
                </c:pt>
                <c:pt idx="9">
                  <c:v>0.04</c:v>
                </c:pt>
              </c:numCache>
            </c:numRef>
          </c:val>
          <c:extLst>
            <c:ext xmlns:c16="http://schemas.microsoft.com/office/drawing/2014/chart" uri="{C3380CC4-5D6E-409C-BE32-E72D297353CC}">
              <c16:uniqueId val="{00000005-AD42-471D-B474-FC4B36AB7B93}"/>
            </c:ext>
          </c:extLst>
        </c:ser>
        <c:ser>
          <c:idx val="6"/>
          <c:order val="6"/>
          <c:tx>
            <c:strRef>
              <c:f>データシート!$A$33</c:f>
              <c:strCache>
                <c:ptCount val="1"/>
                <c:pt idx="0">
                  <c:v>公共下水道事業会計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0.54</c:v>
                </c:pt>
                <c:pt idx="2">
                  <c:v>#N/A</c:v>
                </c:pt>
                <c:pt idx="3">
                  <c:v>0.39</c:v>
                </c:pt>
                <c:pt idx="4">
                  <c:v>#N/A</c:v>
                </c:pt>
                <c:pt idx="5">
                  <c:v>0.3</c:v>
                </c:pt>
                <c:pt idx="6">
                  <c:v>#N/A</c:v>
                </c:pt>
                <c:pt idx="7">
                  <c:v>0.49</c:v>
                </c:pt>
                <c:pt idx="8">
                  <c:v>#N/A</c:v>
                </c:pt>
                <c:pt idx="9">
                  <c:v>0.51</c:v>
                </c:pt>
              </c:numCache>
            </c:numRef>
          </c:val>
          <c:extLst>
            <c:ext xmlns:c16="http://schemas.microsoft.com/office/drawing/2014/chart" uri="{C3380CC4-5D6E-409C-BE32-E72D297353CC}">
              <c16:uniqueId val="{00000006-AD42-471D-B474-FC4B36AB7B93}"/>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1.69</c:v>
                </c:pt>
                <c:pt idx="2">
                  <c:v>#N/A</c:v>
                </c:pt>
                <c:pt idx="3">
                  <c:v>1.1200000000000001</c:v>
                </c:pt>
                <c:pt idx="4">
                  <c:v>#N/A</c:v>
                </c:pt>
                <c:pt idx="5">
                  <c:v>1.48</c:v>
                </c:pt>
                <c:pt idx="6">
                  <c:v>#N/A</c:v>
                </c:pt>
                <c:pt idx="7">
                  <c:v>1.93</c:v>
                </c:pt>
                <c:pt idx="8">
                  <c:v>#N/A</c:v>
                </c:pt>
                <c:pt idx="9">
                  <c:v>0.76</c:v>
                </c:pt>
              </c:numCache>
            </c:numRef>
          </c:val>
          <c:extLst>
            <c:ext xmlns:c16="http://schemas.microsoft.com/office/drawing/2014/chart" uri="{C3380CC4-5D6E-409C-BE32-E72D297353CC}">
              <c16:uniqueId val="{00000007-AD42-471D-B474-FC4B36AB7B9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1.85</c:v>
                </c:pt>
                <c:pt idx="2">
                  <c:v>#N/A</c:v>
                </c:pt>
                <c:pt idx="3">
                  <c:v>2.19</c:v>
                </c:pt>
                <c:pt idx="4">
                  <c:v>#N/A</c:v>
                </c:pt>
                <c:pt idx="5">
                  <c:v>2.29</c:v>
                </c:pt>
                <c:pt idx="6">
                  <c:v>#N/A</c:v>
                </c:pt>
                <c:pt idx="7">
                  <c:v>2.2999999999999998</c:v>
                </c:pt>
                <c:pt idx="8">
                  <c:v>#N/A</c:v>
                </c:pt>
                <c:pt idx="9">
                  <c:v>2.3199999999999998</c:v>
                </c:pt>
              </c:numCache>
            </c:numRef>
          </c:val>
          <c:extLst>
            <c:ext xmlns:c16="http://schemas.microsoft.com/office/drawing/2014/chart" uri="{C3380CC4-5D6E-409C-BE32-E72D297353CC}">
              <c16:uniqueId val="{00000008-AD42-471D-B474-FC4B36AB7B9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5.12</c:v>
                </c:pt>
                <c:pt idx="2">
                  <c:v>#N/A</c:v>
                </c:pt>
                <c:pt idx="3">
                  <c:v>4.45</c:v>
                </c:pt>
                <c:pt idx="4">
                  <c:v>#N/A</c:v>
                </c:pt>
                <c:pt idx="5">
                  <c:v>3.63</c:v>
                </c:pt>
                <c:pt idx="6">
                  <c:v>#N/A</c:v>
                </c:pt>
                <c:pt idx="7">
                  <c:v>3.55</c:v>
                </c:pt>
                <c:pt idx="8">
                  <c:v>#N/A</c:v>
                </c:pt>
                <c:pt idx="9">
                  <c:v>3.75</c:v>
                </c:pt>
              </c:numCache>
            </c:numRef>
          </c:val>
          <c:extLst>
            <c:ext xmlns:c16="http://schemas.microsoft.com/office/drawing/2014/chart" uri="{C3380CC4-5D6E-409C-BE32-E72D297353CC}">
              <c16:uniqueId val="{00000009-AD42-471D-B474-FC4B36AB7B9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6359</c:v>
                </c:pt>
                <c:pt idx="5">
                  <c:v>6479</c:v>
                </c:pt>
                <c:pt idx="8">
                  <c:v>6445</c:v>
                </c:pt>
                <c:pt idx="11">
                  <c:v>6376</c:v>
                </c:pt>
                <c:pt idx="14">
                  <c:v>6364</c:v>
                </c:pt>
              </c:numCache>
            </c:numRef>
          </c:val>
          <c:extLst>
            <c:ext xmlns:c16="http://schemas.microsoft.com/office/drawing/2014/chart" uri="{C3380CC4-5D6E-409C-BE32-E72D297353CC}">
              <c16:uniqueId val="{00000000-D816-4008-86A5-C7B22E26FA7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816-4008-86A5-C7B22E26FA7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20</c:v>
                </c:pt>
                <c:pt idx="3">
                  <c:v>15</c:v>
                </c:pt>
                <c:pt idx="6">
                  <c:v>15</c:v>
                </c:pt>
                <c:pt idx="9">
                  <c:v>13</c:v>
                </c:pt>
                <c:pt idx="12">
                  <c:v>13</c:v>
                </c:pt>
              </c:numCache>
            </c:numRef>
          </c:val>
          <c:extLst>
            <c:ext xmlns:c16="http://schemas.microsoft.com/office/drawing/2014/chart" uri="{C3380CC4-5D6E-409C-BE32-E72D297353CC}">
              <c16:uniqueId val="{00000002-D816-4008-86A5-C7B22E26FA7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356</c:v>
                </c:pt>
                <c:pt idx="3">
                  <c:v>282</c:v>
                </c:pt>
                <c:pt idx="6">
                  <c:v>283</c:v>
                </c:pt>
                <c:pt idx="9">
                  <c:v>293</c:v>
                </c:pt>
                <c:pt idx="12">
                  <c:v>290</c:v>
                </c:pt>
              </c:numCache>
            </c:numRef>
          </c:val>
          <c:extLst>
            <c:ext xmlns:c16="http://schemas.microsoft.com/office/drawing/2014/chart" uri="{C3380CC4-5D6E-409C-BE32-E72D297353CC}">
              <c16:uniqueId val="{00000003-D816-4008-86A5-C7B22E26FA7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1048</c:v>
                </c:pt>
                <c:pt idx="3">
                  <c:v>1115</c:v>
                </c:pt>
                <c:pt idx="6">
                  <c:v>1175</c:v>
                </c:pt>
                <c:pt idx="9">
                  <c:v>1230</c:v>
                </c:pt>
                <c:pt idx="12">
                  <c:v>1187</c:v>
                </c:pt>
              </c:numCache>
            </c:numRef>
          </c:val>
          <c:extLst>
            <c:ext xmlns:c16="http://schemas.microsoft.com/office/drawing/2014/chart" uri="{C3380CC4-5D6E-409C-BE32-E72D297353CC}">
              <c16:uniqueId val="{00000004-D816-4008-86A5-C7B22E26FA7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816-4008-86A5-C7B22E26FA7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16-4008-86A5-C7B22E26FA7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5064</c:v>
                </c:pt>
                <c:pt idx="3">
                  <c:v>4807</c:v>
                </c:pt>
                <c:pt idx="6">
                  <c:v>4626</c:v>
                </c:pt>
                <c:pt idx="9">
                  <c:v>4462</c:v>
                </c:pt>
                <c:pt idx="12">
                  <c:v>4329</c:v>
                </c:pt>
              </c:numCache>
            </c:numRef>
          </c:val>
          <c:extLst>
            <c:ext xmlns:c16="http://schemas.microsoft.com/office/drawing/2014/chart" uri="{C3380CC4-5D6E-409C-BE32-E72D297353CC}">
              <c16:uniqueId val="{00000007-D816-4008-86A5-C7B22E26FA7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129</c:v>
                </c:pt>
                <c:pt idx="2">
                  <c:v>#N/A</c:v>
                </c:pt>
                <c:pt idx="3">
                  <c:v>#N/A</c:v>
                </c:pt>
                <c:pt idx="4">
                  <c:v>-260</c:v>
                </c:pt>
                <c:pt idx="5">
                  <c:v>#N/A</c:v>
                </c:pt>
                <c:pt idx="6">
                  <c:v>#N/A</c:v>
                </c:pt>
                <c:pt idx="7">
                  <c:v>-346</c:v>
                </c:pt>
                <c:pt idx="8">
                  <c:v>#N/A</c:v>
                </c:pt>
                <c:pt idx="9">
                  <c:v>#N/A</c:v>
                </c:pt>
                <c:pt idx="10">
                  <c:v>-378</c:v>
                </c:pt>
                <c:pt idx="11">
                  <c:v>#N/A</c:v>
                </c:pt>
                <c:pt idx="12">
                  <c:v>#N/A</c:v>
                </c:pt>
                <c:pt idx="13">
                  <c:v>-545</c:v>
                </c:pt>
                <c:pt idx="14">
                  <c:v>#N/A</c:v>
                </c:pt>
              </c:numCache>
            </c:numRef>
          </c:val>
          <c:smooth val="0"/>
          <c:extLst>
            <c:ext xmlns:c16="http://schemas.microsoft.com/office/drawing/2014/chart" uri="{C3380CC4-5D6E-409C-BE32-E72D297353CC}">
              <c16:uniqueId val="{00000008-D816-4008-86A5-C7B22E26FA7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65640</c:v>
                </c:pt>
                <c:pt idx="5">
                  <c:v>64924</c:v>
                </c:pt>
                <c:pt idx="8">
                  <c:v>64742</c:v>
                </c:pt>
                <c:pt idx="11">
                  <c:v>63591</c:v>
                </c:pt>
                <c:pt idx="14">
                  <c:v>62212</c:v>
                </c:pt>
              </c:numCache>
            </c:numRef>
          </c:val>
          <c:extLst>
            <c:ext xmlns:c16="http://schemas.microsoft.com/office/drawing/2014/chart" uri="{C3380CC4-5D6E-409C-BE32-E72D297353CC}">
              <c16:uniqueId val="{00000000-08D2-488D-98E3-48F07AEBC9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15011</c:v>
                </c:pt>
                <c:pt idx="5">
                  <c:v>16315</c:v>
                </c:pt>
                <c:pt idx="8">
                  <c:v>15696</c:v>
                </c:pt>
                <c:pt idx="11">
                  <c:v>15182</c:v>
                </c:pt>
                <c:pt idx="14">
                  <c:v>14809</c:v>
                </c:pt>
              </c:numCache>
            </c:numRef>
          </c:val>
          <c:extLst>
            <c:ext xmlns:c16="http://schemas.microsoft.com/office/drawing/2014/chart" uri="{C3380CC4-5D6E-409C-BE32-E72D297353CC}">
              <c16:uniqueId val="{00000001-08D2-488D-98E3-48F07AEBC9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10560</c:v>
                </c:pt>
                <c:pt idx="5">
                  <c:v>12401</c:v>
                </c:pt>
                <c:pt idx="8">
                  <c:v>12856</c:v>
                </c:pt>
                <c:pt idx="11">
                  <c:v>12858</c:v>
                </c:pt>
                <c:pt idx="14">
                  <c:v>12935</c:v>
                </c:pt>
              </c:numCache>
            </c:numRef>
          </c:val>
          <c:extLst>
            <c:ext xmlns:c16="http://schemas.microsoft.com/office/drawing/2014/chart" uri="{C3380CC4-5D6E-409C-BE32-E72D297353CC}">
              <c16:uniqueId val="{00000002-08D2-488D-98E3-48F07AEBC9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8D2-488D-98E3-48F07AEBC9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8D2-488D-98E3-48F07AEBC9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590</c:v>
                </c:pt>
                <c:pt idx="3">
                  <c:v>256</c:v>
                </c:pt>
                <c:pt idx="6">
                  <c:v>269</c:v>
                </c:pt>
                <c:pt idx="9">
                  <c:v>269</c:v>
                </c:pt>
                <c:pt idx="12">
                  <c:v>192</c:v>
                </c:pt>
              </c:numCache>
            </c:numRef>
          </c:val>
          <c:extLst>
            <c:ext xmlns:c16="http://schemas.microsoft.com/office/drawing/2014/chart" uri="{C3380CC4-5D6E-409C-BE32-E72D297353CC}">
              <c16:uniqueId val="{00000005-08D2-488D-98E3-48F07AEBC9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8850</c:v>
                </c:pt>
                <c:pt idx="3">
                  <c:v>9317</c:v>
                </c:pt>
                <c:pt idx="6">
                  <c:v>9958</c:v>
                </c:pt>
                <c:pt idx="9">
                  <c:v>10528</c:v>
                </c:pt>
                <c:pt idx="12">
                  <c:v>10557</c:v>
                </c:pt>
              </c:numCache>
            </c:numRef>
          </c:val>
          <c:extLst>
            <c:ext xmlns:c16="http://schemas.microsoft.com/office/drawing/2014/chart" uri="{C3380CC4-5D6E-409C-BE32-E72D297353CC}">
              <c16:uniqueId val="{00000006-08D2-488D-98E3-48F07AEBC9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3000</c:v>
                </c:pt>
                <c:pt idx="3">
                  <c:v>2825</c:v>
                </c:pt>
                <c:pt idx="6">
                  <c:v>2795</c:v>
                </c:pt>
                <c:pt idx="9">
                  <c:v>2903</c:v>
                </c:pt>
                <c:pt idx="12">
                  <c:v>2794</c:v>
                </c:pt>
              </c:numCache>
            </c:numRef>
          </c:val>
          <c:extLst>
            <c:ext xmlns:c16="http://schemas.microsoft.com/office/drawing/2014/chart" uri="{C3380CC4-5D6E-409C-BE32-E72D297353CC}">
              <c16:uniqueId val="{00000007-08D2-488D-98E3-48F07AEBC9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15013</c:v>
                </c:pt>
                <c:pt idx="3">
                  <c:v>15172</c:v>
                </c:pt>
                <c:pt idx="6">
                  <c:v>16036</c:v>
                </c:pt>
                <c:pt idx="9">
                  <c:v>16670</c:v>
                </c:pt>
                <c:pt idx="12">
                  <c:v>16973</c:v>
                </c:pt>
              </c:numCache>
            </c:numRef>
          </c:val>
          <c:extLst>
            <c:ext xmlns:c16="http://schemas.microsoft.com/office/drawing/2014/chart" uri="{C3380CC4-5D6E-409C-BE32-E72D297353CC}">
              <c16:uniqueId val="{00000008-08D2-488D-98E3-48F07AEBC9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609</c:v>
                </c:pt>
                <c:pt idx="3">
                  <c:v>1033</c:v>
                </c:pt>
                <c:pt idx="6">
                  <c:v>833</c:v>
                </c:pt>
                <c:pt idx="9">
                  <c:v>800</c:v>
                </c:pt>
                <c:pt idx="12">
                  <c:v>770</c:v>
                </c:pt>
              </c:numCache>
            </c:numRef>
          </c:val>
          <c:extLst>
            <c:ext xmlns:c16="http://schemas.microsoft.com/office/drawing/2014/chart" uri="{C3380CC4-5D6E-409C-BE32-E72D297353CC}">
              <c16:uniqueId val="{00000009-08D2-488D-98E3-48F07AEBC9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44174</c:v>
                </c:pt>
                <c:pt idx="3">
                  <c:v>41353</c:v>
                </c:pt>
                <c:pt idx="6">
                  <c:v>39007</c:v>
                </c:pt>
                <c:pt idx="9">
                  <c:v>38039</c:v>
                </c:pt>
                <c:pt idx="12">
                  <c:v>38747</c:v>
                </c:pt>
              </c:numCache>
            </c:numRef>
          </c:val>
          <c:extLst>
            <c:ext xmlns:c16="http://schemas.microsoft.com/office/drawing/2014/chart" uri="{C3380CC4-5D6E-409C-BE32-E72D297353CC}">
              <c16:uniqueId val="{0000000A-08D2-488D-98E3-48F07AEBC9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8D2-488D-98E3-48F07AEBC9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3605</c:v>
                </c:pt>
                <c:pt idx="1">
                  <c:v>3458</c:v>
                </c:pt>
                <c:pt idx="2">
                  <c:v>3313</c:v>
                </c:pt>
              </c:numCache>
            </c:numRef>
          </c:val>
          <c:extLst>
            <c:ext xmlns:c16="http://schemas.microsoft.com/office/drawing/2014/chart" uri="{C3380CC4-5D6E-409C-BE32-E72D297353CC}">
              <c16:uniqueId val="{00000000-73FE-42A8-AAC4-833A9BD97C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3034</c:v>
                </c:pt>
                <c:pt idx="1">
                  <c:v>3486</c:v>
                </c:pt>
                <c:pt idx="2">
                  <c:v>3673</c:v>
                </c:pt>
              </c:numCache>
            </c:numRef>
          </c:val>
          <c:extLst>
            <c:ext xmlns:c16="http://schemas.microsoft.com/office/drawing/2014/chart" uri="{C3380CC4-5D6E-409C-BE32-E72D297353CC}">
              <c16:uniqueId val="{00000001-73FE-42A8-AAC4-833A9BD97C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3445</c:v>
                </c:pt>
                <c:pt idx="1">
                  <c:v>3510</c:v>
                </c:pt>
                <c:pt idx="2">
                  <c:v>3473</c:v>
                </c:pt>
              </c:numCache>
            </c:numRef>
          </c:val>
          <c:extLst>
            <c:ext xmlns:c16="http://schemas.microsoft.com/office/drawing/2014/chart" uri="{C3380CC4-5D6E-409C-BE32-E72D297353CC}">
              <c16:uniqueId val="{00000002-73FE-42A8-AAC4-833A9BD97C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一般会計等における元利償還金等は、</a:t>
          </a:r>
          <a:r>
            <a:rPr kumimoji="1" lang="ja-JP" altLang="ja-JP" sz="1100" b="0" i="0" baseline="0">
              <a:solidFill>
                <a:sysClr val="windowText" lastClr="000000"/>
              </a:solidFill>
              <a:effectLst/>
              <a:latin typeface="+mn-lt"/>
              <a:ea typeface="+mn-ea"/>
              <a:cs typeface="+mn-cs"/>
            </a:rPr>
            <a:t>平成</a:t>
          </a:r>
          <a:r>
            <a:rPr kumimoji="1" lang="en-US" altLang="ja-JP" sz="1100" b="0" i="0" baseline="0">
              <a:solidFill>
                <a:sysClr val="windowText" lastClr="000000"/>
              </a:solidFill>
              <a:effectLst/>
              <a:latin typeface="+mn-lt"/>
              <a:ea typeface="+mn-ea"/>
              <a:cs typeface="+mn-cs"/>
            </a:rPr>
            <a:t>20</a:t>
          </a:r>
          <a:r>
            <a:rPr kumimoji="1" lang="ja-JP" altLang="ja-JP" sz="1100" b="0" i="0" baseline="0">
              <a:solidFill>
                <a:sysClr val="windowText" lastClr="000000"/>
              </a:solidFill>
              <a:effectLst/>
              <a:latin typeface="+mn-lt"/>
              <a:ea typeface="+mn-ea"/>
              <a:cs typeface="+mn-cs"/>
            </a:rPr>
            <a:t>年債の償還終了による元利償還金の減少等により、</a:t>
          </a:r>
          <a:r>
            <a:rPr kumimoji="1" lang="en-US" altLang="ja-JP" sz="1100" b="0" i="0" baseline="0">
              <a:solidFill>
                <a:sysClr val="windowText" lastClr="000000"/>
              </a:solidFill>
              <a:effectLst/>
              <a:latin typeface="+mn-lt"/>
              <a:ea typeface="+mn-ea"/>
              <a:cs typeface="+mn-cs"/>
            </a:rPr>
            <a:t>1.3</a:t>
          </a:r>
          <a:r>
            <a:rPr kumimoji="1" lang="ja-JP" altLang="en-US" sz="1100" b="0" i="0" baseline="0">
              <a:solidFill>
                <a:sysClr val="windowText" lastClr="000000"/>
              </a:solidFill>
              <a:effectLst/>
              <a:latin typeface="+mn-lt"/>
              <a:ea typeface="+mn-ea"/>
              <a:cs typeface="+mn-cs"/>
            </a:rPr>
            <a:t>億</a:t>
          </a:r>
          <a:r>
            <a:rPr kumimoji="1" lang="ja-JP" altLang="ja-JP" sz="1100" b="0" i="0" baseline="0">
              <a:solidFill>
                <a:sysClr val="windowText" lastClr="000000"/>
              </a:solidFill>
              <a:effectLst/>
              <a:latin typeface="+mn-lt"/>
              <a:ea typeface="+mn-ea"/>
              <a:cs typeface="+mn-cs"/>
            </a:rPr>
            <a:t>円の</a:t>
          </a:r>
          <a:r>
            <a:rPr kumimoji="1" lang="ja-JP" altLang="ja-JP" sz="1100" b="0" i="0" baseline="0">
              <a:solidFill>
                <a:schemeClr val="dk1"/>
              </a:solidFill>
              <a:effectLst/>
              <a:latin typeface="+mn-lt"/>
              <a:ea typeface="+mn-ea"/>
              <a:cs typeface="+mn-cs"/>
            </a:rPr>
            <a:t>減少、算入公債費等については、</a:t>
          </a:r>
          <a:r>
            <a:rPr kumimoji="1" lang="en-US" altLang="ja-JP" sz="1100" b="0" i="0" baseline="0">
              <a:solidFill>
                <a:sysClr val="windowText" lastClr="000000"/>
              </a:solidFill>
              <a:effectLst/>
              <a:latin typeface="+mn-lt"/>
              <a:ea typeface="+mn-ea"/>
              <a:cs typeface="+mn-cs"/>
            </a:rPr>
            <a:t>0.1</a:t>
          </a:r>
          <a:r>
            <a:rPr kumimoji="1" lang="ja-JP" altLang="en-US" sz="1100" b="0" i="0" baseline="0">
              <a:solidFill>
                <a:sysClr val="windowText" lastClr="000000"/>
              </a:solidFill>
              <a:effectLst/>
              <a:latin typeface="+mn-lt"/>
              <a:ea typeface="+mn-ea"/>
              <a:cs typeface="+mn-cs"/>
            </a:rPr>
            <a:t>億</a:t>
          </a:r>
          <a:r>
            <a:rPr kumimoji="1" lang="ja-JP" altLang="ja-JP" sz="1100" b="0" i="0" baseline="0">
              <a:solidFill>
                <a:sysClr val="windowText" lastClr="000000"/>
              </a:solidFill>
              <a:effectLst/>
              <a:latin typeface="+mn-lt"/>
              <a:ea typeface="+mn-ea"/>
              <a:cs typeface="+mn-cs"/>
            </a:rPr>
            <a:t>円</a:t>
          </a:r>
          <a:r>
            <a:rPr kumimoji="1" lang="ja-JP" altLang="ja-JP" sz="1100" b="0" i="0" baseline="0">
              <a:solidFill>
                <a:schemeClr val="dk1"/>
              </a:solidFill>
              <a:effectLst/>
              <a:latin typeface="+mn-lt"/>
              <a:ea typeface="+mn-ea"/>
              <a:cs typeface="+mn-cs"/>
            </a:rPr>
            <a:t>の減少となりました。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これにより実質公債費比率の分子は、前年度から、</a:t>
          </a:r>
          <a:r>
            <a:rPr kumimoji="1" lang="en-US" altLang="ja-JP" sz="1100" b="0" i="0" baseline="0">
              <a:solidFill>
                <a:schemeClr val="dk1"/>
              </a:solidFill>
              <a:effectLst/>
              <a:latin typeface="+mn-lt"/>
              <a:ea typeface="+mn-ea"/>
              <a:cs typeface="+mn-cs"/>
            </a:rPr>
            <a:t>1.7</a:t>
          </a:r>
          <a:r>
            <a:rPr kumimoji="1" lang="ja-JP" altLang="en-US" sz="1100" b="0" i="0" baseline="0">
              <a:solidFill>
                <a:schemeClr val="dk1"/>
              </a:solidFill>
              <a:effectLst/>
              <a:latin typeface="+mn-lt"/>
              <a:ea typeface="+mn-ea"/>
              <a:cs typeface="+mn-cs"/>
            </a:rPr>
            <a:t>億</a:t>
          </a:r>
          <a:r>
            <a:rPr kumimoji="1" lang="ja-JP" altLang="ja-JP" sz="1100" b="0" i="0" baseline="0">
              <a:solidFill>
                <a:schemeClr val="dk1"/>
              </a:solidFill>
              <a:effectLst/>
              <a:latin typeface="+mn-lt"/>
              <a:ea typeface="+mn-ea"/>
              <a:cs typeface="+mn-cs"/>
            </a:rPr>
            <a:t>円の減少となり、実質公債費比率は、▲</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引き続き、市債に大きく頼ることのない財政運営に努めていきます。</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（Ａ）地方債発行額が償還額を上回ったことにより、地方債の現在高が</a:t>
          </a:r>
          <a:r>
            <a:rPr kumimoji="1" lang="en-US" altLang="ja-JP" sz="1100" b="0" i="0" baseline="0">
              <a:solidFill>
                <a:schemeClr val="dk1"/>
              </a:solidFill>
              <a:effectLst/>
              <a:latin typeface="+mn-lt"/>
              <a:ea typeface="+mn-ea"/>
              <a:cs typeface="+mn-cs"/>
            </a:rPr>
            <a:t>7.1</a:t>
          </a:r>
          <a:r>
            <a:rPr kumimoji="1" lang="ja-JP" altLang="ja-JP" sz="1100" b="0" i="0" baseline="0">
              <a:solidFill>
                <a:schemeClr val="dk1"/>
              </a:solidFill>
              <a:effectLst/>
              <a:latin typeface="+mn-lt"/>
              <a:ea typeface="+mn-ea"/>
              <a:cs typeface="+mn-cs"/>
            </a:rPr>
            <a:t>億円</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ことや</a:t>
          </a:r>
          <a:r>
            <a:rPr kumimoji="1" lang="ja-JP" altLang="ja-JP" sz="1100" b="0" i="0" baseline="0">
              <a:solidFill>
                <a:schemeClr val="dk1"/>
              </a:solidFill>
              <a:effectLst/>
              <a:latin typeface="+mn-lt"/>
              <a:ea typeface="+mn-ea"/>
              <a:cs typeface="+mn-cs"/>
            </a:rPr>
            <a:t>、公営企業債等繰入見込み額の増加等により、将来負担額の合計は</a:t>
          </a:r>
          <a:r>
            <a:rPr kumimoji="1" lang="en-US" altLang="ja-JP" sz="1100" b="0" i="0" baseline="0">
              <a:solidFill>
                <a:schemeClr val="dk1"/>
              </a:solidFill>
              <a:effectLst/>
              <a:latin typeface="+mn-lt"/>
              <a:ea typeface="+mn-ea"/>
              <a:cs typeface="+mn-cs"/>
            </a:rPr>
            <a:t>8.2</a:t>
          </a:r>
          <a:r>
            <a:rPr kumimoji="1" lang="ja-JP" altLang="ja-JP" sz="1100" b="0" i="0" baseline="0">
              <a:solidFill>
                <a:schemeClr val="dk1"/>
              </a:solidFill>
              <a:effectLst/>
              <a:latin typeface="+mn-lt"/>
              <a:ea typeface="+mn-ea"/>
              <a:cs typeface="+mn-cs"/>
            </a:rPr>
            <a:t>億円増加しました。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（Ｂ）充当可能財源等は、</a:t>
          </a:r>
          <a:r>
            <a:rPr kumimoji="1" lang="en-US" altLang="ja-JP" sz="1100" b="0" i="0" baseline="0">
              <a:solidFill>
                <a:schemeClr val="dk1"/>
              </a:solidFill>
              <a:effectLst/>
              <a:latin typeface="+mn-lt"/>
              <a:ea typeface="+mn-ea"/>
              <a:cs typeface="+mn-cs"/>
            </a:rPr>
            <a:t>16.8</a:t>
          </a:r>
          <a:r>
            <a:rPr kumimoji="1" lang="ja-JP" altLang="ja-JP" sz="1100" b="0" i="0" baseline="0">
              <a:solidFill>
                <a:schemeClr val="dk1"/>
              </a:solidFill>
              <a:effectLst/>
              <a:latin typeface="+mn-lt"/>
              <a:ea typeface="+mn-ea"/>
              <a:cs typeface="+mn-cs"/>
            </a:rPr>
            <a:t>億円減少し、将来負担比率の分子は▲</a:t>
          </a:r>
          <a:r>
            <a:rPr kumimoji="1" lang="en-US" altLang="ja-JP" sz="1100" b="0" i="0" baseline="0">
              <a:solidFill>
                <a:schemeClr val="dk1"/>
              </a:solidFill>
              <a:effectLst/>
              <a:latin typeface="+mn-lt"/>
              <a:ea typeface="+mn-ea"/>
              <a:cs typeface="+mn-cs"/>
            </a:rPr>
            <a:t>199</a:t>
          </a:r>
          <a:r>
            <a:rPr kumimoji="1" lang="ja-JP" altLang="ja-JP" sz="1100" b="0" i="0" baseline="0">
              <a:solidFill>
                <a:schemeClr val="dk1"/>
              </a:solidFill>
              <a:effectLst/>
              <a:latin typeface="+mn-lt"/>
              <a:ea typeface="+mn-ea"/>
              <a:cs typeface="+mn-cs"/>
            </a:rPr>
            <a:t>億円となり、充当可能財源等が将来負担額を上回ったため、将来負担比率は、算出されませんでした。</a:t>
          </a:r>
          <a:endParaRPr lang="ja-JP" altLang="ja-JP" sz="1400">
            <a:effectLst/>
          </a:endParaRPr>
        </a:p>
        <a:p>
          <a:r>
            <a:rPr kumimoji="1" lang="ja-JP" altLang="ja-JP" sz="1100" b="0" i="0" baseline="0">
              <a:solidFill>
                <a:schemeClr val="dk1"/>
              </a:solidFill>
              <a:effectLst/>
              <a:latin typeface="+mn-lt"/>
              <a:ea typeface="+mn-ea"/>
              <a:cs typeface="+mn-cs"/>
            </a:rPr>
            <a:t>　今後も将来世代に負担を先送りしない財政運営に努めていきます。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京都府宇治市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基金全体の令和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年度末現在高は、</a:t>
          </a:r>
          <a:r>
            <a:rPr kumimoji="1" lang="en-US" altLang="ja-JP" sz="1100">
              <a:solidFill>
                <a:schemeClr val="dk1"/>
              </a:solidFill>
              <a:effectLst/>
              <a:latin typeface="+mn-lt"/>
              <a:ea typeface="+mn-ea"/>
              <a:cs typeface="+mn-cs"/>
            </a:rPr>
            <a:t>10,459</a:t>
          </a:r>
          <a:r>
            <a:rPr kumimoji="1" lang="ja-JP" altLang="ja-JP" sz="1100">
              <a:solidFill>
                <a:schemeClr val="dk1"/>
              </a:solidFill>
              <a:effectLst/>
              <a:latin typeface="+mn-lt"/>
              <a:ea typeface="+mn-ea"/>
              <a:cs typeface="+mn-cs"/>
            </a:rPr>
            <a:t>百万円で、前年度から</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百万円の増額となりました。繰入については、将来のまちづくりのために宅地開発等協力寄附金等を原資とする公共施設等整備基金を</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百万円、ふるさと納税寄附金を原資とするふるさと応援基金を</a:t>
          </a:r>
          <a:r>
            <a:rPr kumimoji="1" lang="en-US" altLang="ja-JP" sz="1100">
              <a:solidFill>
                <a:schemeClr val="dk1"/>
              </a:solidFill>
              <a:effectLst/>
              <a:latin typeface="+mn-lt"/>
              <a:ea typeface="+mn-ea"/>
              <a:cs typeface="+mn-cs"/>
            </a:rPr>
            <a:t>182</a:t>
          </a:r>
          <a:r>
            <a:rPr kumimoji="1" lang="ja-JP" altLang="ja-JP" sz="1100">
              <a:solidFill>
                <a:schemeClr val="dk1"/>
              </a:solidFill>
              <a:effectLst/>
              <a:latin typeface="+mn-lt"/>
              <a:ea typeface="+mn-ea"/>
              <a:cs typeface="+mn-cs"/>
            </a:rPr>
            <a:t>百万円を繰入れた一方で、決算剰余金等について、財政調整基金に</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百万円、減債基金は</a:t>
          </a:r>
          <a:r>
            <a:rPr kumimoji="1" lang="en-US" altLang="ja-JP" sz="1100">
              <a:solidFill>
                <a:schemeClr val="dk1"/>
              </a:solidFill>
              <a:effectLst/>
              <a:latin typeface="+mn-lt"/>
              <a:ea typeface="+mn-ea"/>
              <a:cs typeface="+mn-cs"/>
            </a:rPr>
            <a:t>287</a:t>
          </a:r>
          <a:r>
            <a:rPr kumimoji="1" lang="ja-JP" altLang="ja-JP" sz="1100">
              <a:solidFill>
                <a:schemeClr val="dk1"/>
              </a:solidFill>
              <a:effectLst/>
              <a:latin typeface="+mn-lt"/>
              <a:ea typeface="+mn-ea"/>
              <a:cs typeface="+mn-cs"/>
            </a:rPr>
            <a:t>百万円、寄付金等を財源として公共施設等整備基金に</a:t>
          </a:r>
          <a:r>
            <a:rPr kumimoji="1" lang="en-US" altLang="ja-JP" sz="1100">
              <a:solidFill>
                <a:schemeClr val="dk1"/>
              </a:solidFill>
              <a:effectLst/>
              <a:latin typeface="+mn-lt"/>
              <a:ea typeface="+mn-ea"/>
              <a:cs typeface="+mn-cs"/>
            </a:rPr>
            <a:t>57</a:t>
          </a:r>
          <a:r>
            <a:rPr kumimoji="1" lang="ja-JP" altLang="ja-JP" sz="1100">
              <a:solidFill>
                <a:schemeClr val="dk1"/>
              </a:solidFill>
              <a:effectLst/>
              <a:latin typeface="+mn-lt"/>
              <a:ea typeface="+mn-ea"/>
              <a:cs typeface="+mn-cs"/>
            </a:rPr>
            <a:t>百万円及びふるさと応援基金に</a:t>
          </a:r>
          <a:r>
            <a:rPr kumimoji="1" lang="en-US" altLang="ja-JP" sz="1100">
              <a:solidFill>
                <a:schemeClr val="dk1"/>
              </a:solidFill>
              <a:effectLst/>
              <a:latin typeface="+mn-lt"/>
              <a:ea typeface="+mn-ea"/>
              <a:cs typeface="+mn-cs"/>
            </a:rPr>
            <a:t>92</a:t>
          </a:r>
          <a:r>
            <a:rPr kumimoji="1" lang="ja-JP" altLang="ja-JP" sz="1100">
              <a:solidFill>
                <a:schemeClr val="dk1"/>
              </a:solidFill>
              <a:effectLst/>
              <a:latin typeface="+mn-lt"/>
              <a:ea typeface="+mn-ea"/>
              <a:cs typeface="+mn-cs"/>
            </a:rPr>
            <a:t>百万円を積み立てたことなどにより、基金全体として、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百万円増加しました。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（基金全体合計額は百万円未満四捨五入）</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健全かつ持続可能な財政運営に努め、財政状況や基金目的等に応じた確保・活用を図ります。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公共施設等整備基金：公共施設等を整備し、秩序ある都市づくりを推進する事業の資金に充てるため活用</a:t>
          </a:r>
          <a:endParaRPr lang="ja-JP" altLang="ja-JP" sz="1400">
            <a:effectLst/>
          </a:endParaRPr>
        </a:p>
        <a:p>
          <a:r>
            <a:rPr kumimoji="1" lang="ja-JP" altLang="ja-JP" sz="1100">
              <a:solidFill>
                <a:schemeClr val="dk1"/>
              </a:solidFill>
              <a:effectLst/>
              <a:latin typeface="+mn-lt"/>
              <a:ea typeface="+mn-ea"/>
              <a:cs typeface="+mn-cs"/>
            </a:rPr>
            <a:t>　地域福祉振興基金：地域福祉の向上・推進を図る事業に活用</a:t>
          </a:r>
          <a:endParaRPr lang="ja-JP" altLang="ja-JP" sz="1400">
            <a:effectLst/>
          </a:endParaRPr>
        </a:p>
        <a:p>
          <a:r>
            <a:rPr kumimoji="1" lang="ja-JP" altLang="ja-JP" sz="1100">
              <a:solidFill>
                <a:schemeClr val="dk1"/>
              </a:solidFill>
              <a:effectLst/>
              <a:latin typeface="+mn-lt"/>
              <a:ea typeface="+mn-ea"/>
              <a:cs typeface="+mn-cs"/>
            </a:rPr>
            <a:t>　ふるさと応援基金：源氏物語のまちづくりのための事業、貴重な歴史的文化的遺産の保護及び活用のための事業、観光振興のための事業等に活用</a:t>
          </a:r>
          <a:endParaRPr lang="ja-JP" altLang="ja-JP" sz="1400">
            <a:effectLst/>
          </a:endParaRPr>
        </a:p>
        <a:p>
          <a:r>
            <a:rPr kumimoji="1" lang="ja-JP" altLang="ja-JP" sz="1100">
              <a:solidFill>
                <a:schemeClr val="dk1"/>
              </a:solidFill>
              <a:effectLst/>
              <a:latin typeface="+mn-lt"/>
              <a:ea typeface="+mn-ea"/>
              <a:cs typeface="+mn-cs"/>
            </a:rPr>
            <a:t>　高齢者活動基金　：高齢者の社会活動の推進のための事業に活用</a:t>
          </a:r>
          <a:endParaRPr lang="ja-JP" altLang="ja-JP" sz="1400">
            <a:effectLst/>
          </a:endParaRPr>
        </a:p>
        <a:p>
          <a:r>
            <a:rPr kumimoji="1" lang="ja-JP" altLang="ja-JP" sz="1100">
              <a:solidFill>
                <a:schemeClr val="dk1"/>
              </a:solidFill>
              <a:effectLst/>
              <a:latin typeface="+mn-lt"/>
              <a:ea typeface="+mn-ea"/>
              <a:cs typeface="+mn-cs"/>
            </a:rPr>
            <a:t>　社会福祉事業基金：社会福祉事業の推進のための事業に活用</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公共施設等整備基金：</a:t>
          </a:r>
          <a:r>
            <a:rPr kumimoji="1" lang="ja-JP" altLang="en-US" sz="1100">
              <a:solidFill>
                <a:schemeClr val="dk1"/>
              </a:solidFill>
              <a:effectLst/>
              <a:latin typeface="+mn-lt"/>
              <a:ea typeface="+mn-ea"/>
              <a:cs typeface="+mn-cs"/>
            </a:rPr>
            <a:t>寄附金</a:t>
          </a:r>
          <a:r>
            <a:rPr kumimoji="1" lang="ja-JP" altLang="ja-JP" sz="1100">
              <a:solidFill>
                <a:schemeClr val="dk1"/>
              </a:solidFill>
              <a:effectLst/>
              <a:latin typeface="+mn-lt"/>
              <a:ea typeface="+mn-ea"/>
              <a:cs typeface="+mn-cs"/>
            </a:rPr>
            <a:t>による積立の増加</a:t>
          </a:r>
          <a:endParaRPr lang="ja-JP" altLang="ja-JP" sz="1400">
            <a:effectLst/>
          </a:endParaRPr>
        </a:p>
        <a:p>
          <a:r>
            <a:rPr kumimoji="1" lang="ja-JP" altLang="ja-JP" sz="1100">
              <a:solidFill>
                <a:schemeClr val="dk1"/>
              </a:solidFill>
              <a:effectLst/>
              <a:latin typeface="+mn-lt"/>
              <a:ea typeface="+mn-ea"/>
              <a:cs typeface="+mn-cs"/>
            </a:rPr>
            <a:t>　地域福祉振興基金：</a:t>
          </a:r>
          <a:r>
            <a:rPr lang="ja-JP" altLang="en-US" sz="1100" b="0" i="0">
              <a:solidFill>
                <a:schemeClr val="dk1"/>
              </a:solidFill>
              <a:effectLst/>
              <a:latin typeface="+mn-lt"/>
              <a:ea typeface="+mn-ea"/>
              <a:cs typeface="+mn-cs"/>
            </a:rPr>
            <a:t>一人暮らし高齢者等給配食サービス補助金</a:t>
          </a:r>
          <a:r>
            <a:rPr kumimoji="1" lang="ja-JP" altLang="ja-JP" sz="1100">
              <a:solidFill>
                <a:schemeClr val="dk1"/>
              </a:solidFill>
              <a:effectLst/>
              <a:latin typeface="+mn-lt"/>
              <a:ea typeface="+mn-ea"/>
              <a:cs typeface="+mn-cs"/>
            </a:rPr>
            <a:t>に活用</a:t>
          </a:r>
          <a:endParaRPr lang="ja-JP" altLang="ja-JP" sz="1400">
            <a:effectLst/>
          </a:endParaRPr>
        </a:p>
        <a:p>
          <a:r>
            <a:rPr kumimoji="1" lang="ja-JP" altLang="ja-JP" sz="1100">
              <a:solidFill>
                <a:schemeClr val="dk1"/>
              </a:solidFill>
              <a:effectLst/>
              <a:latin typeface="+mn-lt"/>
              <a:ea typeface="+mn-ea"/>
              <a:cs typeface="+mn-cs"/>
            </a:rPr>
            <a:t>　ふるさと応援基金：源氏物語のまちづくりのための事業、貴重な歴史的文化的遺産の保護及び活用のための事業、観光振興のための事業等に活用する一方で、原資となるふるさと納税寄付分を積立</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健全かつ持続可能な財政運営に努めるなかで、事業目的に沿う活用を図ります。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将来的な財政状況の変化に対応するため、決算剰余金等について積立を</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百万円実施。また財政状況の変化に対応するため、取崩を</a:t>
          </a:r>
          <a:r>
            <a:rPr kumimoji="1" lang="en-US" altLang="ja-JP" sz="1100">
              <a:solidFill>
                <a:schemeClr val="dk1"/>
              </a:solidFill>
              <a:effectLst/>
              <a:latin typeface="+mn-lt"/>
              <a:ea typeface="+mn-ea"/>
              <a:cs typeface="+mn-cs"/>
            </a:rPr>
            <a:t>150</a:t>
          </a:r>
          <a:r>
            <a:rPr kumimoji="1" lang="ja-JP" altLang="ja-JP" sz="1100">
              <a:solidFill>
                <a:schemeClr val="dk1"/>
              </a:solidFill>
              <a:effectLst/>
              <a:latin typeface="+mn-lt"/>
              <a:ea typeface="+mn-ea"/>
              <a:cs typeface="+mn-cs"/>
            </a:rPr>
            <a:t>百万円実施したことにより、合計では</a:t>
          </a:r>
          <a:r>
            <a:rPr kumimoji="1" lang="en-US" altLang="ja-JP" sz="1100">
              <a:solidFill>
                <a:schemeClr val="dk1"/>
              </a:solidFill>
              <a:effectLst/>
              <a:latin typeface="+mn-lt"/>
              <a:ea typeface="+mn-ea"/>
              <a:cs typeface="+mn-cs"/>
            </a:rPr>
            <a:t>145</a:t>
          </a:r>
          <a:r>
            <a:rPr kumimoji="1" lang="ja-JP" altLang="ja-JP" sz="1100">
              <a:solidFill>
                <a:schemeClr val="dk1"/>
              </a:solidFill>
              <a:effectLst/>
              <a:latin typeface="+mn-lt"/>
              <a:ea typeface="+mn-ea"/>
              <a:cs typeface="+mn-cs"/>
            </a:rPr>
            <a:t>百万円減少しました。</a:t>
          </a:r>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景気後退による市税の大幅な減収や災害等の不測の事態に適切に備えるため、健全かつ持続可能な財政運営に努めることで、可能な限り基金の確保を図ります。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将来的な公債費の償還に備え、</a:t>
          </a:r>
          <a:r>
            <a:rPr kumimoji="1" lang="en-US" altLang="ja-JP" sz="1100">
              <a:solidFill>
                <a:schemeClr val="dk1"/>
              </a:solidFill>
              <a:effectLst/>
              <a:latin typeface="+mn-lt"/>
              <a:ea typeface="+mn-ea"/>
              <a:cs typeface="+mn-cs"/>
            </a:rPr>
            <a:t>187</a:t>
          </a:r>
          <a:r>
            <a:rPr kumimoji="1" lang="ja-JP" altLang="ja-JP" sz="1100">
              <a:solidFill>
                <a:schemeClr val="dk1"/>
              </a:solidFill>
              <a:effectLst/>
              <a:latin typeface="+mn-lt"/>
              <a:ea typeface="+mn-ea"/>
              <a:cs typeface="+mn-cs"/>
            </a:rPr>
            <a:t>百万円増加しました。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今後の金利変動等の公債費の償還リスクに適切に備えるため、健全かつ持続可能な財政運営に努めることで、可能な限り基金の確保を図ります。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179,582
175,750
67.54
77,219,328
76,096,908
902,573
38,841,323
38,747,433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全国及び京都府平均は上回っているものの、類似団体内順位は低い状態です。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社会保障関係経費の増加などにより基準財政需要額は増加していることから、財政力指数は</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ポイント減少となっています。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使用料・手数料の見直しなどによる自主財源の確保や行財政改革による行政経費の精査に努めるとともに、市債発行額の抑制、基金残高の確保を図るなど、健全かつ持続可能な財政運営に努めていき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52211</xdr:rowOff>
    </xdr:from>
    <xdr:to>
      <xdr:col>23</xdr:col>
      <xdr:colOff>133350</xdr:colOff>
      <xdr:row>42</xdr:row>
      <xdr:rowOff>65617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5311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52211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2630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170039</xdr:rowOff>
    </xdr:from>
    <xdr:to>
      <xdr:col>15</xdr:col>
      <xdr:colOff>82550</xdr:colOff>
      <xdr:row>42</xdr:row>
      <xdr:rowOff>25400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9948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170039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161166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3122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158344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1411</xdr:rowOff>
    </xdr:from>
    <xdr:to>
      <xdr:col>19</xdr:col>
      <xdr:colOff>184150</xdr:colOff>
      <xdr:row>42</xdr:row>
      <xdr:rowOff>103011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119239</xdr:rowOff>
    </xdr:from>
    <xdr:to>
      <xdr:col>11</xdr:col>
      <xdr:colOff>82550</xdr:colOff>
      <xdr:row>42</xdr:row>
      <xdr:rowOff>49389</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歳入において地方交付税等が増加した</a:t>
          </a:r>
          <a:r>
            <a:rPr kumimoji="1" lang="ja-JP" altLang="en-US" sz="1100" b="0" i="0" baseline="0">
              <a:solidFill>
                <a:schemeClr val="dk1"/>
              </a:solidFill>
              <a:effectLst/>
              <a:latin typeface="+mn-lt"/>
              <a:ea typeface="+mn-ea"/>
              <a:cs typeface="+mn-cs"/>
            </a:rPr>
            <a:t>ものの、</a:t>
          </a:r>
          <a:r>
            <a:rPr kumimoji="1" lang="ja-JP" altLang="ja-JP" sz="1100" b="0" i="0" baseline="0">
              <a:solidFill>
                <a:schemeClr val="dk1"/>
              </a:solidFill>
              <a:effectLst/>
              <a:latin typeface="+mn-lt"/>
              <a:ea typeface="+mn-ea"/>
              <a:cs typeface="+mn-cs"/>
            </a:rPr>
            <a:t>歳出において経常的な扶助費や繰出金などが増加した</a:t>
          </a:r>
          <a:r>
            <a:rPr kumimoji="1" lang="ja-JP" altLang="en-US" sz="1100" b="0" i="0" baseline="0">
              <a:solidFill>
                <a:schemeClr val="dk1"/>
              </a:solidFill>
              <a:effectLst/>
              <a:latin typeface="+mn-lt"/>
              <a:ea typeface="+mn-ea"/>
              <a:cs typeface="+mn-cs"/>
            </a:rPr>
            <a:t>影響により</a:t>
          </a:r>
          <a:r>
            <a:rPr kumimoji="1" lang="ja-JP" altLang="ja-JP" sz="1100" b="0" i="0" baseline="0">
              <a:solidFill>
                <a:schemeClr val="dk1"/>
              </a:solidFill>
              <a:effectLst/>
              <a:latin typeface="+mn-lt"/>
              <a:ea typeface="+mn-ea"/>
              <a:cs typeface="+mn-cs"/>
            </a:rPr>
            <a:t>、前年度から</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a:t>
          </a:r>
          <a:r>
            <a:rPr kumimoji="1" lang="en-US" altLang="ja-JP" sz="1100" b="0" i="0" baseline="0">
              <a:solidFill>
                <a:schemeClr val="dk1"/>
              </a:solidFill>
              <a:effectLst/>
              <a:latin typeface="+mn-lt"/>
              <a:ea typeface="+mn-ea"/>
              <a:cs typeface="+mn-cs"/>
            </a:rPr>
            <a:t>94.1</a:t>
          </a:r>
          <a:r>
            <a:rPr kumimoji="1" lang="ja-JP" altLang="ja-JP" sz="1100" b="0" i="0" baseline="0">
              <a:solidFill>
                <a:schemeClr val="dk1"/>
              </a:solidFill>
              <a:effectLst/>
              <a:latin typeface="+mn-lt"/>
              <a:ea typeface="+mn-ea"/>
              <a:cs typeface="+mn-cs"/>
            </a:rPr>
            <a:t>％となりました。　</a:t>
          </a:r>
          <a:endParaRPr lang="ja-JP" altLang="ja-JP" sz="1400">
            <a:effectLst/>
          </a:endParaRPr>
        </a:p>
        <a:p>
          <a:r>
            <a:rPr kumimoji="1" lang="ja-JP" altLang="ja-JP" sz="1100" b="0" i="0" baseline="0">
              <a:solidFill>
                <a:schemeClr val="dk1"/>
              </a:solidFill>
              <a:effectLst/>
              <a:latin typeface="+mn-lt"/>
              <a:ea typeface="+mn-ea"/>
              <a:cs typeface="+mn-cs"/>
            </a:rPr>
            <a:t>　今後も事業見直しや、行財政改革の取組みを通じて義務的経費の削減を図り、経常収支比率の適正化に努めていきます。</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36830</xdr:rowOff>
    </xdr:from>
    <xdr:to>
      <xdr:col>23</xdr:col>
      <xdr:colOff>133350</xdr:colOff>
      <xdr:row>65</xdr:row>
      <xdr:rowOff>89916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181080"/>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36830</xdr:rowOff>
    </xdr:from>
    <xdr:to>
      <xdr:col>19</xdr:col>
      <xdr:colOff>133350</xdr:colOff>
      <xdr:row>65</xdr:row>
      <xdr:rowOff>65786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18108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160020</xdr:rowOff>
    </xdr:from>
    <xdr:to>
      <xdr:col>15</xdr:col>
      <xdr:colOff>82550</xdr:colOff>
      <xdr:row>65</xdr:row>
      <xdr:rowOff>65786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13282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39895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160020</xdr:rowOff>
    </xdr:from>
    <xdr:to>
      <xdr:col>11</xdr:col>
      <xdr:colOff>31750</xdr:colOff>
      <xdr:row>66</xdr:row>
      <xdr:rowOff>14986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13282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112285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39116</xdr:rowOff>
    </xdr:from>
    <xdr:to>
      <xdr:col>23</xdr:col>
      <xdr:colOff>184150</xdr:colOff>
      <xdr:row>65</xdr:row>
      <xdr:rowOff>140716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11193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55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157480</xdr:rowOff>
    </xdr:from>
    <xdr:to>
      <xdr:col>19</xdr:col>
      <xdr:colOff>184150</xdr:colOff>
      <xdr:row>65</xdr:row>
      <xdr:rowOff>87630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72407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14986</xdr:rowOff>
    </xdr:from>
    <xdr:to>
      <xdr:col>15</xdr:col>
      <xdr:colOff>133350</xdr:colOff>
      <xdr:row>65</xdr:row>
      <xdr:rowOff>116586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101363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24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109220</xdr:rowOff>
    </xdr:from>
    <xdr:to>
      <xdr:col>11</xdr:col>
      <xdr:colOff>82550</xdr:colOff>
      <xdr:row>65</xdr:row>
      <xdr:rowOff>39370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24147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135636</xdr:rowOff>
    </xdr:from>
    <xdr:to>
      <xdr:col>7</xdr:col>
      <xdr:colOff>31750</xdr:colOff>
      <xdr:row>66</xdr:row>
      <xdr:rowOff>65786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2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50563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3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[119,810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行政改革等の取組効果により、類似団体、全国及び京都府平均より低い数値となっています。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人件費は、職員定数の削減や全職員の昇給抑制などに取り組んでいるものの、人事院勧告の影響等により前年度より</a:t>
          </a:r>
          <a:r>
            <a:rPr kumimoji="1" lang="en-US" altLang="ja-JP" sz="1100" b="0" i="0" baseline="0">
              <a:solidFill>
                <a:schemeClr val="dk1"/>
              </a:solidFill>
              <a:effectLst/>
              <a:latin typeface="+mn-lt"/>
              <a:ea typeface="+mn-ea"/>
              <a:cs typeface="+mn-cs"/>
            </a:rPr>
            <a:t>7.0</a:t>
          </a:r>
          <a:r>
            <a:rPr kumimoji="1" lang="ja-JP" altLang="ja-JP" sz="1100" b="0" i="0" baseline="0">
              <a:solidFill>
                <a:schemeClr val="dk1"/>
              </a:solidFill>
              <a:effectLst/>
              <a:latin typeface="+mn-lt"/>
              <a:ea typeface="+mn-ea"/>
              <a:cs typeface="+mn-cs"/>
            </a:rPr>
            <a:t>％増加し、物件費は、</a:t>
          </a:r>
          <a:r>
            <a:rPr kumimoji="1" lang="ja-JP" altLang="en-US" sz="1100" b="0" i="0" baseline="0">
              <a:solidFill>
                <a:schemeClr val="dk1"/>
              </a:solidFill>
              <a:effectLst/>
              <a:latin typeface="+mn-lt"/>
              <a:ea typeface="+mn-ea"/>
              <a:cs typeface="+mn-cs"/>
            </a:rPr>
            <a:t>情報システム標準化・共通化対応</a:t>
          </a:r>
          <a:r>
            <a:rPr kumimoji="1" lang="ja-JP" altLang="ja-JP" sz="1100" b="0" i="0" baseline="0">
              <a:solidFill>
                <a:schemeClr val="dk1"/>
              </a:solidFill>
              <a:effectLst/>
              <a:latin typeface="+mn-lt"/>
              <a:ea typeface="+mn-ea"/>
              <a:cs typeface="+mn-cs"/>
            </a:rPr>
            <a:t>事業費の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などにより、</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50591</xdr:rowOff>
    </xdr:from>
    <xdr:to>
      <xdr:col>23</xdr:col>
      <xdr:colOff>133350</xdr:colOff>
      <xdr:row>82</xdr:row>
      <xdr:rowOff>141387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09491"/>
          <a:ext cx="838200" cy="9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50591</xdr:rowOff>
    </xdr:from>
    <xdr:to>
      <xdr:col>19</xdr:col>
      <xdr:colOff>133350</xdr:colOff>
      <xdr:row>82</xdr:row>
      <xdr:rowOff>74733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09491"/>
          <a:ext cx="889000" cy="2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3697</xdr:rowOff>
    </xdr:from>
    <xdr:to>
      <xdr:col>15</xdr:col>
      <xdr:colOff>82550</xdr:colOff>
      <xdr:row>82</xdr:row>
      <xdr:rowOff>74733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62597"/>
          <a:ext cx="889000" cy="7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113308</xdr:rowOff>
    </xdr:from>
    <xdr:to>
      <xdr:col>11</xdr:col>
      <xdr:colOff>31750</xdr:colOff>
      <xdr:row>82</xdr:row>
      <xdr:rowOff>3697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0758"/>
          <a:ext cx="889000" cy="6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112450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155046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90587</xdr:rowOff>
    </xdr:from>
    <xdr:to>
      <xdr:col>23</xdr:col>
      <xdr:colOff>184150</xdr:colOff>
      <xdr:row>83</xdr:row>
      <xdr:rowOff>20737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4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107114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94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171241</xdr:rowOff>
    </xdr:from>
    <xdr:to>
      <xdr:col>19</xdr:col>
      <xdr:colOff>184150</xdr:colOff>
      <xdr:row>82</xdr:row>
      <xdr:rowOff>101391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5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111568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27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23933</xdr:rowOff>
    </xdr:from>
    <xdr:to>
      <xdr:col>15</xdr:col>
      <xdr:colOff>133350</xdr:colOff>
      <xdr:row>82</xdr:row>
      <xdr:rowOff>125533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8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135710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51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124347</xdr:rowOff>
    </xdr:from>
    <xdr:to>
      <xdr:col>11</xdr:col>
      <xdr:colOff>82550</xdr:colOff>
      <xdr:row>82</xdr:row>
      <xdr:rowOff>54497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1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64674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8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62508</xdr:rowOff>
    </xdr:from>
    <xdr:to>
      <xdr:col>7</xdr:col>
      <xdr:colOff>31750</xdr:colOff>
      <xdr:row>81</xdr:row>
      <xdr:rowOff>164108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4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2835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1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近年実施している昇給抑制などに取り組んでいる一方、人勧の影響等によりラスパイレス指数は前年度から</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ポイント増加しました。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引き続き、全国、類団及び京都府内平均よりも高い水準となっており、他団体の状況等を考慮しながら、今後も給与の適正管理に努めていきます。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1059</xdr:rowOff>
    </xdr:from>
    <xdr:to>
      <xdr:col>81</xdr:col>
      <xdr:colOff>44450</xdr:colOff>
      <xdr:row>86</xdr:row>
      <xdr:rowOff>21166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745759"/>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1059</xdr:rowOff>
    </xdr:from>
    <xdr:to>
      <xdr:col>77</xdr:col>
      <xdr:colOff>44450</xdr:colOff>
      <xdr:row>87</xdr:row>
      <xdr:rowOff>30691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745759"/>
          <a:ext cx="889000" cy="20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87</xdr:row>
      <xdr:rowOff>30691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88651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141816</xdr:rowOff>
    </xdr:from>
    <xdr:to>
      <xdr:col>68</xdr:col>
      <xdr:colOff>152400</xdr:colOff>
      <xdr:row>87</xdr:row>
      <xdr:rowOff>10584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8865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121709</xdr:rowOff>
    </xdr:from>
    <xdr:to>
      <xdr:col>77</xdr:col>
      <xdr:colOff>95250</xdr:colOff>
      <xdr:row>86</xdr:row>
      <xdr:rowOff>51859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151341</xdr:rowOff>
    </xdr:from>
    <xdr:to>
      <xdr:col>73</xdr:col>
      <xdr:colOff>44450</xdr:colOff>
      <xdr:row>87</xdr:row>
      <xdr:rowOff>81491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91016</xdr:rowOff>
    </xdr:from>
    <xdr:to>
      <xdr:col>68</xdr:col>
      <xdr:colOff>203200</xdr:colOff>
      <xdr:row>87</xdr:row>
      <xdr:rowOff>21166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5943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類似団体平均を上回っていますが、定数管理計画の推進などにより、全国及び京都府平均より低い水準となっています。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a:t>
          </a:r>
          <a:r>
            <a:rPr lang="ja-JP" altLang="ja-JP" sz="1100">
              <a:solidFill>
                <a:schemeClr val="dk1"/>
              </a:solidFill>
              <a:effectLst/>
              <a:latin typeface="+mn-lt"/>
              <a:ea typeface="+mn-ea"/>
              <a:cs typeface="+mn-cs"/>
            </a:rPr>
            <a:t>分母の住基人口減少</a:t>
          </a:r>
          <a:r>
            <a:rPr kumimoji="1" lang="ja-JP" altLang="ja-JP" sz="1100" b="0" i="0" baseline="0">
              <a:solidFill>
                <a:schemeClr val="dk1"/>
              </a:solidFill>
              <a:effectLst/>
              <a:latin typeface="+mn-lt"/>
              <a:ea typeface="+mn-ea"/>
              <a:cs typeface="+mn-cs"/>
            </a:rPr>
            <a:t>の影響により、昨年度から</a:t>
          </a:r>
          <a:r>
            <a:rPr kumimoji="1" lang="en-US" altLang="ja-JP" sz="1100" b="0" i="0" baseline="0">
              <a:solidFill>
                <a:schemeClr val="dk1"/>
              </a:solidFill>
              <a:effectLst/>
              <a:latin typeface="+mn-lt"/>
              <a:ea typeface="+mn-ea"/>
              <a:cs typeface="+mn-cs"/>
            </a:rPr>
            <a:t>0.08</a:t>
          </a:r>
          <a:r>
            <a:rPr kumimoji="1" lang="ja-JP" altLang="ja-JP" sz="1100" b="0" i="0" baseline="0">
              <a:solidFill>
                <a:schemeClr val="dk1"/>
              </a:solidFill>
              <a:effectLst/>
              <a:latin typeface="+mn-lt"/>
              <a:ea typeface="+mn-ea"/>
              <a:cs typeface="+mn-cs"/>
            </a:rPr>
            <a:t>人増加しており、今後も引き続き業務の委託化等により、職員定数の適正な管理に努めていきます。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153035</xdr:rowOff>
    </xdr:from>
    <xdr:to>
      <xdr:col>81</xdr:col>
      <xdr:colOff>44450</xdr:colOff>
      <xdr:row>63</xdr:row>
      <xdr:rowOff>5715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82935"/>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143987</xdr:rowOff>
    </xdr:from>
    <xdr:to>
      <xdr:col>77</xdr:col>
      <xdr:colOff>44450</xdr:colOff>
      <xdr:row>62</xdr:row>
      <xdr:rowOff>153035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73887"/>
          <a:ext cx="889000" cy="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123048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38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119856</xdr:rowOff>
    </xdr:from>
    <xdr:to>
      <xdr:col>72</xdr:col>
      <xdr:colOff>203200</xdr:colOff>
      <xdr:row>62</xdr:row>
      <xdr:rowOff>143987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7497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113999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101759</xdr:rowOff>
    </xdr:from>
    <xdr:to>
      <xdr:col>68</xdr:col>
      <xdr:colOff>152400</xdr:colOff>
      <xdr:row>62</xdr:row>
      <xdr:rowOff>119856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31659"/>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104951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98442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2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102235</xdr:rowOff>
    </xdr:from>
    <xdr:to>
      <xdr:col>77</xdr:col>
      <xdr:colOff>95250</xdr:colOff>
      <xdr:row>63</xdr:row>
      <xdr:rowOff>32385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17162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18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93187</xdr:rowOff>
    </xdr:from>
    <xdr:to>
      <xdr:col>73</xdr:col>
      <xdr:colOff>44450</xdr:colOff>
      <xdr:row>63</xdr:row>
      <xdr:rowOff>23337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2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8114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0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69056</xdr:rowOff>
    </xdr:from>
    <xdr:to>
      <xdr:col>68</xdr:col>
      <xdr:colOff>203200</xdr:colOff>
      <xdr:row>62</xdr:row>
      <xdr:rowOff>170656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9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155433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78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50959</xdr:rowOff>
    </xdr:from>
    <xdr:to>
      <xdr:col>64</xdr:col>
      <xdr:colOff>152400</xdr:colOff>
      <xdr:row>62</xdr:row>
      <xdr:rowOff>152559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8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137336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767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実質公債費比率については、将来的な負担となる地方債のについては発行抑制等を図っており、元利償還金の減少等により昨年度から</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ポイントの減となっています。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類似団体、全国及び京都府平均より低い値となっており、引き続き適正な市債発行等に努めていきます。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157843</xdr:rowOff>
    </xdr:from>
    <xdr:to>
      <xdr:col>81</xdr:col>
      <xdr:colOff>44450</xdr:colOff>
      <xdr:row>37</xdr:row>
      <xdr:rowOff>9374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30043"/>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9374</xdr:rowOff>
    </xdr:from>
    <xdr:to>
      <xdr:col>77</xdr:col>
      <xdr:colOff>44450</xdr:colOff>
      <xdr:row>37</xdr:row>
      <xdr:rowOff>78317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35302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78317</xdr:rowOff>
    </xdr:from>
    <xdr:to>
      <xdr:col>72</xdr:col>
      <xdr:colOff>203200</xdr:colOff>
      <xdr:row>37</xdr:row>
      <xdr:rowOff>124278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4219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124278</xdr:rowOff>
    </xdr:from>
    <xdr:to>
      <xdr:col>68</xdr:col>
      <xdr:colOff>152400</xdr:colOff>
      <xdr:row>38</xdr:row>
      <xdr:rowOff>21772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46792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107043</xdr:rowOff>
    </xdr:from>
    <xdr:to>
      <xdr:col>81</xdr:col>
      <xdr:colOff>95250</xdr:colOff>
      <xdr:row>37</xdr:row>
      <xdr:rowOff>37193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27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28320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0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130024</xdr:rowOff>
    </xdr:from>
    <xdr:to>
      <xdr:col>77</xdr:col>
      <xdr:colOff>95250</xdr:colOff>
      <xdr:row>37</xdr:row>
      <xdr:rowOff>60174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70351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71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27517</xdr:rowOff>
    </xdr:from>
    <xdr:to>
      <xdr:col>73</xdr:col>
      <xdr:colOff>44450</xdr:colOff>
      <xdr:row>37</xdr:row>
      <xdr:rowOff>129117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139294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73478</xdr:rowOff>
    </xdr:from>
    <xdr:to>
      <xdr:col>68</xdr:col>
      <xdr:colOff>203200</xdr:colOff>
      <xdr:row>38</xdr:row>
      <xdr:rowOff>3628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13805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142422</xdr:rowOff>
    </xdr:from>
    <xdr:to>
      <xdr:col>64</xdr:col>
      <xdr:colOff>152400</xdr:colOff>
      <xdr:row>38</xdr:row>
      <xdr:rowOff>72572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82749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充当可能財源額等が将来負担額を上回っており将来負担比率は算出されませんでした。引き続き、適正な市債の発行に努めるなど、将来世代へ過大な負担を残さないよう、持続可能な財政運営への取組を進めていきま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179,582
175,750
67.54
77,219,328
76,096,908
902,573
38,841,323
38,747,433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人件費は、職員定数の削減や全職員の昇給抑制などに取り組んでいるものの、人事院勧告の影響等により前年度より</a:t>
          </a:r>
          <a:r>
            <a:rPr kumimoji="1" lang="en-US" altLang="ja-JP" sz="1100" b="0" i="0" baseline="0">
              <a:solidFill>
                <a:schemeClr val="dk1"/>
              </a:solidFill>
              <a:effectLst/>
              <a:latin typeface="+mn-lt"/>
              <a:ea typeface="+mn-ea"/>
              <a:cs typeface="+mn-cs"/>
            </a:rPr>
            <a:t>1.2</a:t>
          </a:r>
          <a:r>
            <a:rPr kumimoji="1" lang="ja-JP" altLang="en-US" sz="1100" b="0" i="0" baseline="0">
              <a:solidFill>
                <a:schemeClr val="dk1"/>
              </a:solidFill>
              <a:effectLst/>
              <a:latin typeface="+mn-lt"/>
              <a:ea typeface="+mn-ea"/>
              <a:cs typeface="+mn-cs"/>
            </a:rPr>
            <a:t>ポイント</a:t>
          </a:r>
          <a:r>
            <a:rPr kumimoji="1" lang="ja-JP" altLang="ja-JP" sz="1100" b="0" i="0" baseline="0">
              <a:solidFill>
                <a:schemeClr val="dk1"/>
              </a:solidFill>
              <a:effectLst/>
              <a:latin typeface="+mn-lt"/>
              <a:ea typeface="+mn-ea"/>
              <a:cs typeface="+mn-cs"/>
            </a:rPr>
            <a:t>増加</a:t>
          </a:r>
          <a:r>
            <a:rPr kumimoji="1" lang="ja-JP" altLang="en-US" sz="1100" b="0" i="0" baseline="0">
              <a:solidFill>
                <a:schemeClr val="dk1"/>
              </a:solidFill>
              <a:effectLst/>
              <a:latin typeface="+mn-lt"/>
              <a:ea typeface="+mn-ea"/>
              <a:cs typeface="+mn-cs"/>
            </a:rPr>
            <a:t>となり、</a:t>
          </a:r>
          <a:r>
            <a:rPr kumimoji="1" lang="ja-JP" altLang="ja-JP" sz="1100" b="0" i="0" baseline="0">
              <a:solidFill>
                <a:schemeClr val="dk1"/>
              </a:solidFill>
              <a:effectLst/>
              <a:latin typeface="+mn-lt"/>
              <a:ea typeface="+mn-ea"/>
              <a:cs typeface="+mn-cs"/>
            </a:rPr>
            <a:t>類似団体及び全国及び京都府平均値を上回っています。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今後も引き続き業務の委託化等により、一層の効率化に努めていきます。</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40</xdr:row>
      <xdr:rowOff>50800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152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22877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50800</xdr:rowOff>
    </xdr:from>
    <xdr:to>
      <xdr:col>24</xdr:col>
      <xdr:colOff>114300</xdr:colOff>
      <xdr:row>40</xdr:row>
      <xdr:rowOff>50800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0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107950</xdr:rowOff>
    </xdr:from>
    <xdr:to>
      <xdr:col>24</xdr:col>
      <xdr:colOff>25400</xdr:colOff>
      <xdr:row>40</xdr:row>
      <xdr:rowOff>27940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945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58437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30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107950</xdr:rowOff>
    </xdr:from>
    <xdr:to>
      <xdr:col>19</xdr:col>
      <xdr:colOff>187325</xdr:colOff>
      <xdr:row>39</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94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130810</xdr:rowOff>
    </xdr:from>
    <xdr:to>
      <xdr:col>15</xdr:col>
      <xdr:colOff>98425</xdr:colOff>
      <xdr:row>39</xdr:row>
      <xdr:rowOff>146050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817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130810</xdr:rowOff>
    </xdr:from>
    <xdr:to>
      <xdr:col>11</xdr:col>
      <xdr:colOff>9525</xdr:colOff>
      <xdr:row>40</xdr:row>
      <xdr:rowOff>96520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817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102870</xdr:rowOff>
    </xdr:from>
    <xdr:to>
      <xdr:col>6</xdr:col>
      <xdr:colOff>171450</xdr:colOff>
      <xdr:row>38</xdr:row>
      <xdr:rowOff>33020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43197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148590</xdr:rowOff>
    </xdr:from>
    <xdr:to>
      <xdr:col>24</xdr:col>
      <xdr:colOff>76200</xdr:colOff>
      <xdr:row>40</xdr:row>
      <xdr:rowOff>78740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3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57167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43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57150</xdr:rowOff>
    </xdr:from>
    <xdr:to>
      <xdr:col>20</xdr:col>
      <xdr:colOff>38100</xdr:colOff>
      <xdr:row>39</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3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95250</xdr:rowOff>
    </xdr:from>
    <xdr:to>
      <xdr:col>15</xdr:col>
      <xdr:colOff>149225</xdr:colOff>
      <xdr:row>40</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10177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80010</xdr:rowOff>
    </xdr:from>
    <xdr:to>
      <xdr:col>11</xdr:col>
      <xdr:colOff>60325</xdr:colOff>
      <xdr:row>40</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166387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5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45720</xdr:rowOff>
    </xdr:from>
    <xdr:to>
      <xdr:col>6</xdr:col>
      <xdr:colOff>171450</xdr:colOff>
      <xdr:row>40</xdr:row>
      <xdr:rowOff>147320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0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132097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9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物件費は、情報システム標準化・共通化対応事業費</a:t>
          </a:r>
          <a:r>
            <a:rPr kumimoji="1" lang="ja-JP" altLang="en-US" sz="1100" b="0" i="0" baseline="0">
              <a:solidFill>
                <a:schemeClr val="dk1"/>
              </a:solidFill>
              <a:effectLst/>
              <a:latin typeface="+mn-lt"/>
              <a:ea typeface="+mn-ea"/>
              <a:cs typeface="+mn-cs"/>
            </a:rPr>
            <a:t>の増加</a:t>
          </a:r>
          <a:r>
            <a:rPr kumimoji="1" lang="ja-JP" altLang="ja-JP" sz="1100" b="0" i="0" baseline="0">
              <a:solidFill>
                <a:schemeClr val="dk1"/>
              </a:solidFill>
              <a:effectLst/>
              <a:latin typeface="+mn-lt"/>
              <a:ea typeface="+mn-ea"/>
              <a:cs typeface="+mn-cs"/>
            </a:rPr>
            <a:t>などにより</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増加したものの、</a:t>
          </a:r>
          <a:r>
            <a:rPr kumimoji="1" lang="ja-JP" altLang="ja-JP" sz="1100" b="0" i="0" baseline="0">
              <a:solidFill>
                <a:schemeClr val="dk1"/>
              </a:solidFill>
              <a:effectLst/>
              <a:latin typeface="+mn-lt"/>
              <a:ea typeface="+mn-ea"/>
              <a:cs typeface="+mn-cs"/>
            </a:rPr>
            <a:t>類似団体</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全国、京都府平均値より低い数値となっています。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54610</xdr:rowOff>
    </xdr:from>
    <xdr:to>
      <xdr:col>82</xdr:col>
      <xdr:colOff>107950</xdr:colOff>
      <xdr:row>13</xdr:row>
      <xdr:rowOff>62230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2834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54610</xdr:rowOff>
    </xdr:from>
    <xdr:to>
      <xdr:col>78</xdr:col>
      <xdr:colOff>69850</xdr:colOff>
      <xdr:row>13</xdr:row>
      <xdr:rowOff>62230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283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1270</xdr:rowOff>
    </xdr:from>
    <xdr:to>
      <xdr:col>73</xdr:col>
      <xdr:colOff>180975</xdr:colOff>
      <xdr:row>13</xdr:row>
      <xdr:rowOff>62230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2301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157480</xdr:rowOff>
    </xdr:from>
    <xdr:to>
      <xdr:col>69</xdr:col>
      <xdr:colOff>92075</xdr:colOff>
      <xdr:row>13</xdr:row>
      <xdr:rowOff>1270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214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11430</xdr:rowOff>
    </xdr:from>
    <xdr:to>
      <xdr:col>82</xdr:col>
      <xdr:colOff>158750</xdr:colOff>
      <xdr:row>13</xdr:row>
      <xdr:rowOff>113030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2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91457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14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3810</xdr:rowOff>
    </xdr:from>
    <xdr:to>
      <xdr:col>78</xdr:col>
      <xdr:colOff>120650</xdr:colOff>
      <xdr:row>13</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23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115587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00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11430</xdr:rowOff>
    </xdr:from>
    <xdr:to>
      <xdr:col>74</xdr:col>
      <xdr:colOff>31750</xdr:colOff>
      <xdr:row>13</xdr:row>
      <xdr:rowOff>113030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2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123207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0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121920</xdr:rowOff>
    </xdr:from>
    <xdr:to>
      <xdr:col>69</xdr:col>
      <xdr:colOff>142875</xdr:colOff>
      <xdr:row>13</xdr:row>
      <xdr:rowOff>52070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17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62247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194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106680</xdr:rowOff>
    </xdr:from>
    <xdr:to>
      <xdr:col>65</xdr:col>
      <xdr:colOff>53975</xdr:colOff>
      <xdr:row>13</xdr:row>
      <xdr:rowOff>36830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16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47007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193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障害福祉関連経費の増加などの影響により、前年度から</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ポイント増加し、類似団体、全国、京都府平均と比較しても高い水準となっており、財政硬直化の要因の一つとなっています。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61685</xdr:rowOff>
    </xdr:from>
    <xdr:to>
      <xdr:col>24</xdr:col>
      <xdr:colOff>25400</xdr:colOff>
      <xdr:row>58</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0057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167822</xdr:rowOff>
    </xdr:from>
    <xdr:to>
      <xdr:col>19</xdr:col>
      <xdr:colOff>187325</xdr:colOff>
      <xdr:row>58</xdr:row>
      <xdr:rowOff>61685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9404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102507</xdr:rowOff>
    </xdr:from>
    <xdr:to>
      <xdr:col>15</xdr:col>
      <xdr:colOff>98425</xdr:colOff>
      <xdr:row>57</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8751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57</xdr:row>
      <xdr:rowOff>135165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751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10885</xdr:rowOff>
    </xdr:from>
    <xdr:to>
      <xdr:col>20</xdr:col>
      <xdr:colOff>38100</xdr:colOff>
      <xdr:row>58</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97262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117022</xdr:rowOff>
    </xdr:from>
    <xdr:to>
      <xdr:col>15</xdr:col>
      <xdr:colOff>149225</xdr:colOff>
      <xdr:row>58</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31949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51707</xdr:rowOff>
    </xdr:from>
    <xdr:to>
      <xdr:col>11</xdr:col>
      <xdr:colOff>60325</xdr:colOff>
      <xdr:row>57</xdr:row>
      <xdr:rowOff>153307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138084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84365</xdr:rowOff>
    </xdr:from>
    <xdr:to>
      <xdr:col>6</xdr:col>
      <xdr:colOff>171450</xdr:colOff>
      <xdr:row>58</xdr:row>
      <xdr:rowOff>14515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170742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後期高齢者医療事業療養給付費負担金</a:t>
          </a:r>
          <a:r>
            <a:rPr kumimoji="1" lang="ja-JP" altLang="ja-JP" sz="1100" b="0" i="0" baseline="0">
              <a:solidFill>
                <a:schemeClr val="dk1"/>
              </a:solidFill>
              <a:effectLst/>
              <a:latin typeface="+mn-lt"/>
              <a:ea typeface="+mn-ea"/>
              <a:cs typeface="+mn-cs"/>
            </a:rPr>
            <a:t>の増加などにより、前年度から</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ポイント増加しています。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今後も各会計における財政運営の健全化を図る中で、一般会計からの繰出等に安易に頼らない財政運営を構築していきます。</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99785</xdr:rowOff>
    </xdr:from>
    <xdr:to>
      <xdr:col>82</xdr:col>
      <xdr:colOff>107950</xdr:colOff>
      <xdr:row>60</xdr:row>
      <xdr:rowOff>110672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3867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78015</xdr:rowOff>
    </xdr:from>
    <xdr:to>
      <xdr:col>78</xdr:col>
      <xdr:colOff>69850</xdr:colOff>
      <xdr:row>60</xdr:row>
      <xdr:rowOff>99785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3650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27412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00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162378</xdr:rowOff>
    </xdr:from>
    <xdr:to>
      <xdr:col>73</xdr:col>
      <xdr:colOff>180975</xdr:colOff>
      <xdr:row>60</xdr:row>
      <xdr:rowOff>78015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2779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5642</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162378</xdr:rowOff>
    </xdr:from>
    <xdr:to>
      <xdr:col>69</xdr:col>
      <xdr:colOff>92075</xdr:colOff>
      <xdr:row>60</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2779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133549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70955</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59872</xdr:rowOff>
    </xdr:from>
    <xdr:to>
      <xdr:col>82</xdr:col>
      <xdr:colOff>158750</xdr:colOff>
      <xdr:row>60</xdr:row>
      <xdr:rowOff>161472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139899</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5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48985</xdr:rowOff>
    </xdr:from>
    <xdr:to>
      <xdr:col>78</xdr:col>
      <xdr:colOff>120650</xdr:colOff>
      <xdr:row>60</xdr:row>
      <xdr:rowOff>150585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135362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42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27215</xdr:rowOff>
    </xdr:from>
    <xdr:to>
      <xdr:col>74</xdr:col>
      <xdr:colOff>31750</xdr:colOff>
      <xdr:row>60</xdr:row>
      <xdr:rowOff>128815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113592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111578</xdr:rowOff>
    </xdr:from>
    <xdr:to>
      <xdr:col>69</xdr:col>
      <xdr:colOff>142875</xdr:colOff>
      <xdr:row>60</xdr:row>
      <xdr:rowOff>41728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26505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3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全国、京都府平均値より低いものの、類似団体より高い水準となっているため、今後も補助金等の見直しに取組んでいきます。</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154214</xdr:rowOff>
    </xdr:from>
    <xdr:to>
      <xdr:col>82</xdr:col>
      <xdr:colOff>107950</xdr:colOff>
      <xdr:row>36</xdr:row>
      <xdr:rowOff>154214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63264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143328</xdr:rowOff>
    </xdr:from>
    <xdr:to>
      <xdr:col>78</xdr:col>
      <xdr:colOff>69850</xdr:colOff>
      <xdr:row>36</xdr:row>
      <xdr:rowOff>154214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315528"/>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143328</xdr:rowOff>
    </xdr:from>
    <xdr:to>
      <xdr:col>73</xdr:col>
      <xdr:colOff>180975</xdr:colOff>
      <xdr:row>36</xdr:row>
      <xdr:rowOff>165100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6315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165100</xdr:rowOff>
    </xdr:from>
    <xdr:to>
      <xdr:col>69</xdr:col>
      <xdr:colOff>92075</xdr:colOff>
      <xdr:row>37</xdr:row>
      <xdr:rowOff>26307</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6337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103414</xdr:rowOff>
    </xdr:from>
    <xdr:to>
      <xdr:col>82</xdr:col>
      <xdr:colOff>158750</xdr:colOff>
      <xdr:row>37</xdr:row>
      <xdr:rowOff>33564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75491</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24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103414</xdr:rowOff>
    </xdr:from>
    <xdr:to>
      <xdr:col>78</xdr:col>
      <xdr:colOff>120650</xdr:colOff>
      <xdr:row>37</xdr:row>
      <xdr:rowOff>33564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18341</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36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92528</xdr:rowOff>
    </xdr:from>
    <xdr:to>
      <xdr:col>74</xdr:col>
      <xdr:colOff>31750</xdr:colOff>
      <xdr:row>37</xdr:row>
      <xdr:rowOff>22678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7455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114300</xdr:rowOff>
    </xdr:from>
    <xdr:to>
      <xdr:col>69</xdr:col>
      <xdr:colOff>142875</xdr:colOff>
      <xdr:row>37</xdr:row>
      <xdr:rowOff>44450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29227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146957</xdr:rowOff>
    </xdr:from>
    <xdr:to>
      <xdr:col>65</xdr:col>
      <xdr:colOff>53975</xdr:colOff>
      <xdr:row>37</xdr:row>
      <xdr:rowOff>77107</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61884</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持続可能な財政運営に資するため、可能な限り市債の発行抑制を行っていることなどにより、類似団体、全国及び京都府平均値より低い水準となっています。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しかし、</a:t>
          </a:r>
          <a:r>
            <a:rPr kumimoji="1" lang="ja-JP" altLang="ja-JP" sz="1100" b="0" i="0" baseline="0">
              <a:solidFill>
                <a:schemeClr val="dk1"/>
              </a:solidFill>
              <a:effectLst/>
              <a:latin typeface="+mn-lt"/>
              <a:ea typeface="+mn-ea"/>
              <a:cs typeface="+mn-cs"/>
            </a:rPr>
            <a:t>市債現在高</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前年度から</a:t>
          </a:r>
          <a:r>
            <a:rPr kumimoji="1" lang="ja-JP" altLang="en-US" sz="1100" b="0" i="0" baseline="0">
              <a:solidFill>
                <a:schemeClr val="dk1"/>
              </a:solidFill>
              <a:effectLst/>
              <a:latin typeface="+mn-lt"/>
              <a:ea typeface="+mn-ea"/>
              <a:cs typeface="+mn-cs"/>
            </a:rPr>
            <a:t>増加しており</a:t>
          </a:r>
          <a:r>
            <a:rPr kumimoji="1" lang="ja-JP" altLang="ja-JP" sz="1100" b="0" i="0" baseline="0">
              <a:solidFill>
                <a:schemeClr val="dk1"/>
              </a:solidFill>
              <a:effectLst/>
              <a:latin typeface="+mn-lt"/>
              <a:ea typeface="+mn-ea"/>
              <a:cs typeface="+mn-cs"/>
            </a:rPr>
            <a:t>、臨時財政対策債の発行額、償還額が依然として大きいことから、引き続き適正な市債の発行に努めていきます。</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92711</xdr:rowOff>
    </xdr:from>
    <xdr:to>
      <xdr:col>24</xdr:col>
      <xdr:colOff>25400</xdr:colOff>
      <xdr:row>77</xdr:row>
      <xdr:rowOff>146050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294361"/>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146050</xdr:rowOff>
    </xdr:from>
    <xdr:to>
      <xdr:col>19</xdr:col>
      <xdr:colOff>187325</xdr:colOff>
      <xdr:row>78</xdr:row>
      <xdr:rowOff>27939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3477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27939</xdr:rowOff>
    </xdr:from>
    <xdr:to>
      <xdr:col>15</xdr:col>
      <xdr:colOff>98425</xdr:colOff>
      <xdr:row>78</xdr:row>
      <xdr:rowOff>58420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4010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58420</xdr:rowOff>
    </xdr:from>
    <xdr:to>
      <xdr:col>11</xdr:col>
      <xdr:colOff>9525</xdr:colOff>
      <xdr:row>78</xdr:row>
      <xdr:rowOff>142239</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4315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96538</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149877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58438</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95250</xdr:rowOff>
    </xdr:from>
    <xdr:to>
      <xdr:col>20</xdr:col>
      <xdr:colOff>38100</xdr:colOff>
      <xdr:row>78</xdr:row>
      <xdr:rowOff>25400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148589</xdr:rowOff>
    </xdr:from>
    <xdr:to>
      <xdr:col>15</xdr:col>
      <xdr:colOff>149225</xdr:colOff>
      <xdr:row>78</xdr:row>
      <xdr:rowOff>78739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88916</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xdr:rowOff>
    </xdr:from>
    <xdr:to>
      <xdr:col>11</xdr:col>
      <xdr:colOff>60325</xdr:colOff>
      <xdr:row>78</xdr:row>
      <xdr:rowOff>109220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93997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91439</xdr:rowOff>
    </xdr:from>
    <xdr:to>
      <xdr:col>6</xdr:col>
      <xdr:colOff>171450</xdr:colOff>
      <xdr:row>79</xdr:row>
      <xdr:rowOff>21589</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6366</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人事院勧告の影響等</a:t>
          </a:r>
          <a:r>
            <a:rPr kumimoji="1" lang="ja-JP" altLang="en-US" sz="1100" b="0" i="0" baseline="0">
              <a:solidFill>
                <a:schemeClr val="dk1"/>
              </a:solidFill>
              <a:effectLst/>
              <a:latin typeface="+mn-lt"/>
              <a:ea typeface="+mn-ea"/>
              <a:cs typeface="+mn-cs"/>
            </a:rPr>
            <a:t>による人件費</a:t>
          </a:r>
          <a:r>
            <a:rPr kumimoji="1" lang="ja-JP" altLang="ja-JP" sz="1100" b="0" i="0" baseline="0">
              <a:solidFill>
                <a:schemeClr val="dk1"/>
              </a:solidFill>
              <a:effectLst/>
              <a:latin typeface="+mn-lt"/>
              <a:ea typeface="+mn-ea"/>
              <a:cs typeface="+mn-cs"/>
            </a:rPr>
            <a:t>の増加などにより、前年度から</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ポイント増加し、類似団体、全国及び京都府平均値より高い数値となっています。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引き続き歳出の抑制に努めるとともに、財政健全化に向けて取組みを進めていきます。</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115570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38580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6986</xdr:rowOff>
    </xdr:from>
    <xdr:to>
      <xdr:col>78</xdr:col>
      <xdr:colOff>69850</xdr:colOff>
      <xdr:row>78</xdr:row>
      <xdr:rowOff>12700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38008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64136</xdr:rowOff>
    </xdr:from>
    <xdr:to>
      <xdr:col>73</xdr:col>
      <xdr:colOff>180975</xdr:colOff>
      <xdr:row>78</xdr:row>
      <xdr:rowOff>6986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26578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64136</xdr:rowOff>
    </xdr:from>
    <xdr:to>
      <xdr:col>69</xdr:col>
      <xdr:colOff>92075</xdr:colOff>
      <xdr:row>78</xdr:row>
      <xdr:rowOff>64136</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265786"/>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64770</xdr:rowOff>
    </xdr:from>
    <xdr:to>
      <xdr:col>82</xdr:col>
      <xdr:colOff>158750</xdr:colOff>
      <xdr:row>78</xdr:row>
      <xdr:rowOff>166370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36847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127636</xdr:rowOff>
    </xdr:from>
    <xdr:to>
      <xdr:col>74</xdr:col>
      <xdr:colOff>31750</xdr:colOff>
      <xdr:row>78</xdr:row>
      <xdr:rowOff>57786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3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42563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41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13336</xdr:rowOff>
    </xdr:from>
    <xdr:to>
      <xdr:col>69</xdr:col>
      <xdr:colOff>142875</xdr:colOff>
      <xdr:row>77</xdr:row>
      <xdr:rowOff>114936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2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99713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30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13336</xdr:rowOff>
    </xdr:from>
    <xdr:to>
      <xdr:col>65</xdr:col>
      <xdr:colOff>53975</xdr:colOff>
      <xdr:row>78</xdr:row>
      <xdr:rowOff>114936</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3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99713</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47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63144</xdr:rowOff>
    </xdr:from>
    <xdr:to>
      <xdr:col>29</xdr:col>
      <xdr:colOff>127000</xdr:colOff>
      <xdr:row>14</xdr:row>
      <xdr:rowOff>103454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39619"/>
          <a:ext cx="647700" cy="211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130802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103454</xdr:rowOff>
    </xdr:from>
    <xdr:to>
      <xdr:col>26</xdr:col>
      <xdr:colOff>50800</xdr:colOff>
      <xdr:row>14</xdr:row>
      <xdr:rowOff>165557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51379"/>
          <a:ext cx="698500" cy="62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64736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27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165557</xdr:rowOff>
    </xdr:from>
    <xdr:to>
      <xdr:col>22</xdr:col>
      <xdr:colOff>114300</xdr:colOff>
      <xdr:row>15</xdr:row>
      <xdr:rowOff>60096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13482"/>
          <a:ext cx="698500" cy="65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107599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60096</xdr:rowOff>
    </xdr:from>
    <xdr:to>
      <xdr:col>18</xdr:col>
      <xdr:colOff>177800</xdr:colOff>
      <xdr:row>15</xdr:row>
      <xdr:rowOff>77775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79471"/>
          <a:ext cx="698500" cy="17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124553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134192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12344</xdr:rowOff>
    </xdr:from>
    <xdr:to>
      <xdr:col>29</xdr:col>
      <xdr:colOff>177800</xdr:colOff>
      <xdr:row>13</xdr:row>
      <xdr:rowOff>113944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288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28871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33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52654</xdr:rowOff>
    </xdr:from>
    <xdr:to>
      <xdr:col>26</xdr:col>
      <xdr:colOff>101600</xdr:colOff>
      <xdr:row>14</xdr:row>
      <xdr:rowOff>154254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00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164431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69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114757</xdr:rowOff>
    </xdr:from>
    <xdr:to>
      <xdr:col>22</xdr:col>
      <xdr:colOff>165100</xdr:colOff>
      <xdr:row>15</xdr:row>
      <xdr:rowOff>44907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6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55084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3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9296</xdr:rowOff>
    </xdr:from>
    <xdr:to>
      <xdr:col>19</xdr:col>
      <xdr:colOff>38100</xdr:colOff>
      <xdr:row>15</xdr:row>
      <xdr:rowOff>110896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28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121073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9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26975</xdr:rowOff>
    </xdr:from>
    <xdr:to>
      <xdr:col>15</xdr:col>
      <xdr:colOff>101600</xdr:colOff>
      <xdr:row>15</xdr:row>
      <xdr:rowOff>128575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46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138752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176534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0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130315</xdr:rowOff>
    </xdr:from>
    <xdr:to>
      <xdr:col>29</xdr:col>
      <xdr:colOff>127000</xdr:colOff>
      <xdr:row>37</xdr:row>
      <xdr:rowOff>166357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55015"/>
          <a:ext cx="647700" cy="36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123113</xdr:rowOff>
    </xdr:from>
    <xdr:to>
      <xdr:col>26</xdr:col>
      <xdr:colOff>50800</xdr:colOff>
      <xdr:row>37</xdr:row>
      <xdr:rowOff>130315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47813"/>
          <a:ext cx="698500" cy="7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104597</xdr:rowOff>
    </xdr:from>
    <xdr:to>
      <xdr:col>22</xdr:col>
      <xdr:colOff>114300</xdr:colOff>
      <xdr:row>37</xdr:row>
      <xdr:rowOff>123113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29297"/>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24130</xdr:rowOff>
    </xdr:from>
    <xdr:to>
      <xdr:col>18</xdr:col>
      <xdr:colOff>177800</xdr:colOff>
      <xdr:row>37</xdr:row>
      <xdr:rowOff>104597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48830"/>
          <a:ext cx="698500" cy="80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115557</xdr:rowOff>
    </xdr:from>
    <xdr:to>
      <xdr:col>29</xdr:col>
      <xdr:colOff>177800</xdr:colOff>
      <xdr:row>37</xdr:row>
      <xdr:rowOff>217157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40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24134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4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79515</xdr:rowOff>
    </xdr:from>
    <xdr:to>
      <xdr:col>26</xdr:col>
      <xdr:colOff>101600</xdr:colOff>
      <xdr:row>37</xdr:row>
      <xdr:rowOff>181115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04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165892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9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72313</xdr:rowOff>
    </xdr:from>
    <xdr:to>
      <xdr:col>22</xdr:col>
      <xdr:colOff>165100</xdr:colOff>
      <xdr:row>37</xdr:row>
      <xdr:rowOff>173913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97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158690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8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53797</xdr:rowOff>
    </xdr:from>
    <xdr:to>
      <xdr:col>19</xdr:col>
      <xdr:colOff>38100</xdr:colOff>
      <xdr:row>37</xdr:row>
      <xdr:rowOff>155397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78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140174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64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144780</xdr:rowOff>
    </xdr:from>
    <xdr:to>
      <xdr:col>15</xdr:col>
      <xdr:colOff>101600</xdr:colOff>
      <xdr:row>37</xdr:row>
      <xdr:rowOff>74930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8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59707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179,582
175,750
67.54
77,219,328
76,096,908
902,573
38,841,323
38,747,433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95390</xdr:rowOff>
    </xdr:from>
    <xdr:to>
      <xdr:col>24</xdr:col>
      <xdr:colOff>63500</xdr:colOff>
      <xdr:row>33</xdr:row>
      <xdr:rowOff>145834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581790"/>
          <a:ext cx="838200" cy="22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20007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0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145834</xdr:rowOff>
    </xdr:from>
    <xdr:to>
      <xdr:col>19</xdr:col>
      <xdr:colOff>177800</xdr:colOff>
      <xdr:row>34</xdr:row>
      <xdr:rowOff>23800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03684"/>
          <a:ext cx="889000" cy="4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162082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3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23800</xdr:rowOff>
    </xdr:from>
    <xdr:to>
      <xdr:col>15</xdr:col>
      <xdr:colOff>50800</xdr:colOff>
      <xdr:row>34</xdr:row>
      <xdr:rowOff>63386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53100"/>
          <a:ext cx="889000" cy="3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154081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63386</xdr:rowOff>
    </xdr:from>
    <xdr:to>
      <xdr:col>10</xdr:col>
      <xdr:colOff>114300</xdr:colOff>
      <xdr:row>34</xdr:row>
      <xdr:rowOff>80112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92686"/>
          <a:ext cx="8890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4691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21645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44590</xdr:rowOff>
    </xdr:from>
    <xdr:to>
      <xdr:col>24</xdr:col>
      <xdr:colOff>114300</xdr:colOff>
      <xdr:row>32</xdr:row>
      <xdr:rowOff>146190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53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67467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38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95034</xdr:rowOff>
    </xdr:from>
    <xdr:to>
      <xdr:col>20</xdr:col>
      <xdr:colOff>38100</xdr:colOff>
      <xdr:row>34</xdr:row>
      <xdr:rowOff>25184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41711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2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144450</xdr:rowOff>
    </xdr:from>
    <xdr:to>
      <xdr:col>15</xdr:col>
      <xdr:colOff>101600</xdr:colOff>
      <xdr:row>34</xdr:row>
      <xdr:rowOff>74600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91127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577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12586</xdr:rowOff>
    </xdr:from>
    <xdr:to>
      <xdr:col>10</xdr:col>
      <xdr:colOff>165100</xdr:colOff>
      <xdr:row>34</xdr:row>
      <xdr:rowOff>114186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4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130713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1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29312</xdr:rowOff>
    </xdr:from>
    <xdr:to>
      <xdr:col>6</xdr:col>
      <xdr:colOff>38100</xdr:colOff>
      <xdr:row>34</xdr:row>
      <xdr:rowOff>130912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85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147439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63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109068</xdr:rowOff>
    </xdr:from>
    <xdr:to>
      <xdr:col>24</xdr:col>
      <xdr:colOff>62865</xdr:colOff>
      <xdr:row>58</xdr:row>
      <xdr:rowOff>50589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81568"/>
          <a:ext cx="1270" cy="1313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54416</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9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50589</xdr:rowOff>
    </xdr:from>
    <xdr:to>
      <xdr:col>24</xdr:col>
      <xdr:colOff>152400</xdr:colOff>
      <xdr:row>58</xdr:row>
      <xdr:rowOff>50589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9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55745</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56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109068</xdr:rowOff>
    </xdr:from>
    <xdr:to>
      <xdr:col>24</xdr:col>
      <xdr:colOff>152400</xdr:colOff>
      <xdr:row>50</xdr:row>
      <xdr:rowOff>109068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8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50589</xdr:rowOff>
    </xdr:from>
    <xdr:to>
      <xdr:col>24</xdr:col>
      <xdr:colOff>63500</xdr:colOff>
      <xdr:row>58</xdr:row>
      <xdr:rowOff>70877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994689"/>
          <a:ext cx="838200" cy="2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88860</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347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65983</xdr:rowOff>
    </xdr:from>
    <xdr:to>
      <xdr:col>24</xdr:col>
      <xdr:colOff>114300</xdr:colOff>
      <xdr:row>55</xdr:row>
      <xdr:rowOff>167583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49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15984</xdr:rowOff>
    </xdr:from>
    <xdr:to>
      <xdr:col>19</xdr:col>
      <xdr:colOff>177800</xdr:colOff>
      <xdr:row>58</xdr:row>
      <xdr:rowOff>70877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960084"/>
          <a:ext cx="889000" cy="5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108888</xdr:rowOff>
    </xdr:from>
    <xdr:to>
      <xdr:col>20</xdr:col>
      <xdr:colOff>38100</xdr:colOff>
      <xdr:row>56</xdr:row>
      <xdr:rowOff>39038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538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55565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31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15984</xdr:rowOff>
    </xdr:from>
    <xdr:to>
      <xdr:col>15</xdr:col>
      <xdr:colOff>50800</xdr:colOff>
      <xdr:row>58</xdr:row>
      <xdr:rowOff>70306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960084"/>
          <a:ext cx="889000" cy="5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66969</xdr:rowOff>
    </xdr:from>
    <xdr:to>
      <xdr:col>15</xdr:col>
      <xdr:colOff>101600</xdr:colOff>
      <xdr:row>55</xdr:row>
      <xdr:rowOff>168569</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49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13646</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27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70306</xdr:rowOff>
    </xdr:from>
    <xdr:to>
      <xdr:col>10</xdr:col>
      <xdr:colOff>114300</xdr:colOff>
      <xdr:row>58</xdr:row>
      <xdr:rowOff>133942</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10014406"/>
          <a:ext cx="889000" cy="6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118375</xdr:rowOff>
    </xdr:from>
    <xdr:to>
      <xdr:col>10</xdr:col>
      <xdr:colOff>165100</xdr:colOff>
      <xdr:row>56</xdr:row>
      <xdr:rowOff>48525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54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65052</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32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76341</xdr:rowOff>
    </xdr:from>
    <xdr:to>
      <xdr:col>6</xdr:col>
      <xdr:colOff>38100</xdr:colOff>
      <xdr:row>57</xdr:row>
      <xdr:rowOff>6491</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7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23018</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5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171239</xdr:rowOff>
    </xdr:from>
    <xdr:to>
      <xdr:col>24</xdr:col>
      <xdr:colOff>114300</xdr:colOff>
      <xdr:row>58</xdr:row>
      <xdr:rowOff>101389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94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86166</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85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20077</xdr:rowOff>
    </xdr:from>
    <xdr:to>
      <xdr:col>20</xdr:col>
      <xdr:colOff>38100</xdr:colOff>
      <xdr:row>58</xdr:row>
      <xdr:rowOff>121677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96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112804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1005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136634</xdr:rowOff>
    </xdr:from>
    <xdr:to>
      <xdr:col>15</xdr:col>
      <xdr:colOff>101600</xdr:colOff>
      <xdr:row>58</xdr:row>
      <xdr:rowOff>66784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90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57911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1000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19506</xdr:rowOff>
    </xdr:from>
    <xdr:to>
      <xdr:col>10</xdr:col>
      <xdr:colOff>165100</xdr:colOff>
      <xdr:row>58</xdr:row>
      <xdr:rowOff>121106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96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112233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1005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83142</xdr:rowOff>
    </xdr:from>
    <xdr:to>
      <xdr:col>6</xdr:col>
      <xdr:colOff>38100</xdr:colOff>
      <xdr:row>59</xdr:row>
      <xdr:rowOff>13292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02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4419</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11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122783</xdr:rowOff>
    </xdr:from>
    <xdr:to>
      <xdr:col>24</xdr:col>
      <xdr:colOff>63500</xdr:colOff>
      <xdr:row>77</xdr:row>
      <xdr:rowOff>129794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324433"/>
          <a:ext cx="8382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129794</xdr:rowOff>
    </xdr:from>
    <xdr:to>
      <xdr:col>19</xdr:col>
      <xdr:colOff>177800</xdr:colOff>
      <xdr:row>77</xdr:row>
      <xdr:rowOff>140615</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331444"/>
          <a:ext cx="889000" cy="1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3167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7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140615</xdr:rowOff>
    </xdr:from>
    <xdr:to>
      <xdr:col>15</xdr:col>
      <xdr:colOff>50800</xdr:colOff>
      <xdr:row>77</xdr:row>
      <xdr:rowOff>143053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42265"/>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13301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121489</xdr:rowOff>
    </xdr:from>
    <xdr:to>
      <xdr:col>10</xdr:col>
      <xdr:colOff>114300</xdr:colOff>
      <xdr:row>77</xdr:row>
      <xdr:rowOff>143053</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323139"/>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22065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28312</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71983</xdr:rowOff>
    </xdr:from>
    <xdr:to>
      <xdr:col>24</xdr:col>
      <xdr:colOff>114300</xdr:colOff>
      <xdr:row>78</xdr:row>
      <xdr:rowOff>2133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50410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52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78994</xdr:rowOff>
    </xdr:from>
    <xdr:to>
      <xdr:col>20</xdr:col>
      <xdr:colOff>38100</xdr:colOff>
      <xdr:row>78</xdr:row>
      <xdr:rowOff>9144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8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25671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05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89815</xdr:rowOff>
    </xdr:from>
    <xdr:to>
      <xdr:col>15</xdr:col>
      <xdr:colOff>101600</xdr:colOff>
      <xdr:row>78</xdr:row>
      <xdr:rowOff>19965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9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36492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06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92253</xdr:rowOff>
    </xdr:from>
    <xdr:to>
      <xdr:col>10</xdr:col>
      <xdr:colOff>165100</xdr:colOff>
      <xdr:row>78</xdr:row>
      <xdr:rowOff>22403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9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38930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06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70689</xdr:rowOff>
    </xdr:from>
    <xdr:to>
      <xdr:col>6</xdr:col>
      <xdr:colOff>38100</xdr:colOff>
      <xdr:row>78</xdr:row>
      <xdr:rowOff>839</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7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17366</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04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77572</xdr:rowOff>
    </xdr:from>
    <xdr:to>
      <xdr:col>24</xdr:col>
      <xdr:colOff>63500</xdr:colOff>
      <xdr:row>96</xdr:row>
      <xdr:rowOff>45262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65322"/>
          <a:ext cx="838200" cy="13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45262</xdr:rowOff>
    </xdr:from>
    <xdr:to>
      <xdr:col>19</xdr:col>
      <xdr:colOff>177800</xdr:colOff>
      <xdr:row>96</xdr:row>
      <xdr:rowOff>159080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504462"/>
          <a:ext cx="889000" cy="11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13119</xdr:rowOff>
    </xdr:from>
    <xdr:to>
      <xdr:col>15</xdr:col>
      <xdr:colOff>50800</xdr:colOff>
      <xdr:row>96</xdr:row>
      <xdr:rowOff>159080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472319"/>
          <a:ext cx="889000" cy="1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13119</xdr:rowOff>
    </xdr:from>
    <xdr:to>
      <xdr:col>10</xdr:col>
      <xdr:colOff>114300</xdr:colOff>
      <xdr:row>98</xdr:row>
      <xdr:rowOff>1360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472319"/>
          <a:ext cx="889000" cy="33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63377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30795" y="1652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26772</xdr:rowOff>
    </xdr:from>
    <xdr:to>
      <xdr:col>24</xdr:col>
      <xdr:colOff>114300</xdr:colOff>
      <xdr:row>95</xdr:row>
      <xdr:rowOff>128372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1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49649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6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165912</xdr:rowOff>
    </xdr:from>
    <xdr:to>
      <xdr:col>20</xdr:col>
      <xdr:colOff>38100</xdr:colOff>
      <xdr:row>96</xdr:row>
      <xdr:rowOff>96062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5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112589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228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108280</xdr:rowOff>
    </xdr:from>
    <xdr:to>
      <xdr:col>15</xdr:col>
      <xdr:colOff>101600</xdr:colOff>
      <xdr:row>97</xdr:row>
      <xdr:rowOff>38430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6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54957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34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133769</xdr:rowOff>
    </xdr:from>
    <xdr:to>
      <xdr:col>10</xdr:col>
      <xdr:colOff>165100</xdr:colOff>
      <xdr:row>96</xdr:row>
      <xdr:rowOff>63919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2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80446</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19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122010</xdr:rowOff>
    </xdr:from>
    <xdr:to>
      <xdr:col>6</xdr:col>
      <xdr:colOff>38100</xdr:colOff>
      <xdr:row>98</xdr:row>
      <xdr:rowOff>52160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7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43287</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84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63021</xdr:rowOff>
    </xdr:from>
    <xdr:to>
      <xdr:col>55</xdr:col>
      <xdr:colOff>0</xdr:colOff>
      <xdr:row>37</xdr:row>
      <xdr:rowOff>73591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406671"/>
          <a:ext cx="838200" cy="1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6654</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178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35665</xdr:rowOff>
    </xdr:from>
    <xdr:to>
      <xdr:col>50</xdr:col>
      <xdr:colOff>114300</xdr:colOff>
      <xdr:row>37</xdr:row>
      <xdr:rowOff>63021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8750300" y="6379315"/>
          <a:ext cx="889000" cy="2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93565</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09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35665</xdr:rowOff>
    </xdr:from>
    <xdr:to>
      <xdr:col>45</xdr:col>
      <xdr:colOff>177800</xdr:colOff>
      <xdr:row>37</xdr:row>
      <xdr:rowOff>56947</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6379315"/>
          <a:ext cx="889000" cy="2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68485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0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162930</xdr:rowOff>
    </xdr:from>
    <xdr:to>
      <xdr:col>41</xdr:col>
      <xdr:colOff>50800</xdr:colOff>
      <xdr:row>37</xdr:row>
      <xdr:rowOff>56947</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5306430"/>
          <a:ext cx="889000" cy="109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110101</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35969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22791</xdr:rowOff>
    </xdr:from>
    <xdr:to>
      <xdr:col>55</xdr:col>
      <xdr:colOff>50800</xdr:colOff>
      <xdr:row>37</xdr:row>
      <xdr:rowOff>124391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36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1218</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34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12221</xdr:rowOff>
    </xdr:from>
    <xdr:to>
      <xdr:col>50</xdr:col>
      <xdr:colOff>165100</xdr:colOff>
      <xdr:row>37</xdr:row>
      <xdr:rowOff>113821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3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104948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44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156315</xdr:rowOff>
    </xdr:from>
    <xdr:to>
      <xdr:col>46</xdr:col>
      <xdr:colOff>38100</xdr:colOff>
      <xdr:row>37</xdr:row>
      <xdr:rowOff>86465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3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77592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42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6147</xdr:rowOff>
    </xdr:from>
    <xdr:to>
      <xdr:col>41</xdr:col>
      <xdr:colOff>101600</xdr:colOff>
      <xdr:row>37</xdr:row>
      <xdr:rowOff>107747</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634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98874</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644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112130</xdr:rowOff>
    </xdr:from>
    <xdr:to>
      <xdr:col>36</xdr:col>
      <xdr:colOff>165100</xdr:colOff>
      <xdr:row>31</xdr:row>
      <xdr:rowOff>42280</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2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33407</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672795" y="534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0" name="普通建設事業費グラフ枠">
          <a:extLst>
            <a:ext uri="{FF2B5EF4-FFF2-40B4-BE49-F238E27FC236}">
              <a16:creationId xmlns:a16="http://schemas.microsoft.com/office/drawing/2014/main" id="{00000000-0008-0000-06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2" name="普通建設事業費最小値テキスト">
          <a:extLst>
            <a:ext uri="{FF2B5EF4-FFF2-40B4-BE49-F238E27FC236}">
              <a16:creationId xmlns:a16="http://schemas.microsoft.com/office/drawing/2014/main" id="{00000000-0008-0000-0600-000060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4" name="普通建設事業費最大値テキスト">
          <a:extLst>
            <a:ext uri="{FF2B5EF4-FFF2-40B4-BE49-F238E27FC236}">
              <a16:creationId xmlns:a16="http://schemas.microsoft.com/office/drawing/2014/main" id="{00000000-0008-0000-0600-000062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118528</xdr:rowOff>
    </xdr:from>
    <xdr:to>
      <xdr:col>55</xdr:col>
      <xdr:colOff>0</xdr:colOff>
      <xdr:row>57</xdr:row>
      <xdr:rowOff>92597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9639300" y="9719728"/>
          <a:ext cx="838200" cy="14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53121</xdr:rowOff>
    </xdr:from>
    <xdr:ext cx="534377" cy="259045"/>
    <xdr:sp macro="" textlink="">
      <xdr:nvSpPr>
        <xdr:cNvPr id="357" name="普通建設事業費平均値テキスト">
          <a:extLst>
            <a:ext uri="{FF2B5EF4-FFF2-40B4-BE49-F238E27FC236}">
              <a16:creationId xmlns:a16="http://schemas.microsoft.com/office/drawing/2014/main" id="{00000000-0008-0000-0600-000065010000}"/>
            </a:ext>
          </a:extLst>
        </xdr:cNvPr>
        <xdr:cNvSpPr txBox="1"/>
      </xdr:nvSpPr>
      <xdr:spPr>
        <a:xfrm>
          <a:off x="10528300" y="9654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92597</xdr:rowOff>
    </xdr:from>
    <xdr:to>
      <xdr:col>50</xdr:col>
      <xdr:colOff>114300</xdr:colOff>
      <xdr:row>57</xdr:row>
      <xdr:rowOff>166283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8750300" y="9865247"/>
          <a:ext cx="889000" cy="7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166283</xdr:rowOff>
    </xdr:from>
    <xdr:to>
      <xdr:col>45</xdr:col>
      <xdr:colOff>177800</xdr:colOff>
      <xdr:row>58</xdr:row>
      <xdr:rowOff>75333</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7861300" y="9938933"/>
          <a:ext cx="889000" cy="8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126407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5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60964</xdr:rowOff>
    </xdr:from>
    <xdr:to>
      <xdr:col>41</xdr:col>
      <xdr:colOff>50800</xdr:colOff>
      <xdr:row>58</xdr:row>
      <xdr:rowOff>75333</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a:off x="6972300" y="9833614"/>
          <a:ext cx="889000" cy="18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89287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94111" y="951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82157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05111" y="951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67728</xdr:rowOff>
    </xdr:from>
    <xdr:to>
      <xdr:col>55</xdr:col>
      <xdr:colOff>50800</xdr:colOff>
      <xdr:row>56</xdr:row>
      <xdr:rowOff>169328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0426700" y="966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90605</xdr:rowOff>
    </xdr:from>
    <xdr:ext cx="534377" cy="259045"/>
    <xdr:sp macro="" textlink="">
      <xdr:nvSpPr>
        <xdr:cNvPr id="376" name="普通建設事業費該当値テキスト">
          <a:extLst>
            <a:ext uri="{FF2B5EF4-FFF2-40B4-BE49-F238E27FC236}">
              <a16:creationId xmlns:a16="http://schemas.microsoft.com/office/drawing/2014/main" id="{00000000-0008-0000-0600-000078010000}"/>
            </a:ext>
          </a:extLst>
        </xdr:cNvPr>
        <xdr:cNvSpPr txBox="1"/>
      </xdr:nvSpPr>
      <xdr:spPr>
        <a:xfrm>
          <a:off x="10528300" y="9520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41797</xdr:rowOff>
    </xdr:from>
    <xdr:to>
      <xdr:col>50</xdr:col>
      <xdr:colOff>165100</xdr:colOff>
      <xdr:row>57</xdr:row>
      <xdr:rowOff>143397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9588500" y="981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134524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9372111" y="990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115483</xdr:rowOff>
    </xdr:from>
    <xdr:to>
      <xdr:col>46</xdr:col>
      <xdr:colOff>38100</xdr:colOff>
      <xdr:row>58</xdr:row>
      <xdr:rowOff>45633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8699500" y="988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36760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8483111" y="998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24533</xdr:rowOff>
    </xdr:from>
    <xdr:to>
      <xdr:col>41</xdr:col>
      <xdr:colOff>101600</xdr:colOff>
      <xdr:row>58</xdr:row>
      <xdr:rowOff>126133</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7810500" y="996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117260</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7594111" y="1006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10164</xdr:rowOff>
    </xdr:from>
    <xdr:to>
      <xdr:col>36</xdr:col>
      <xdr:colOff>165100</xdr:colOff>
      <xdr:row>57</xdr:row>
      <xdr:rowOff>111764</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6921500" y="978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102891</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705111" y="987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32449</xdr:rowOff>
    </xdr:from>
    <xdr:to>
      <xdr:col>55</xdr:col>
      <xdr:colOff>0</xdr:colOff>
      <xdr:row>78</xdr:row>
      <xdr:rowOff>149949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9639300" y="13234099"/>
          <a:ext cx="838200" cy="28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169321</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199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101448</xdr:rowOff>
    </xdr:from>
    <xdr:to>
      <xdr:col>50</xdr:col>
      <xdr:colOff>114300</xdr:colOff>
      <xdr:row>78</xdr:row>
      <xdr:rowOff>149949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8750300" y="13474548"/>
          <a:ext cx="889000" cy="4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101448</xdr:rowOff>
    </xdr:from>
    <xdr:to>
      <xdr:col>45</xdr:col>
      <xdr:colOff>177800</xdr:colOff>
      <xdr:row>79</xdr:row>
      <xdr:rowOff>6655</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7861300" y="13474548"/>
          <a:ext cx="889000" cy="7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145148</xdr:rowOff>
    </xdr:from>
    <xdr:to>
      <xdr:col>41</xdr:col>
      <xdr:colOff>50800</xdr:colOff>
      <xdr:row>79</xdr:row>
      <xdr:rowOff>6655</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3175348"/>
          <a:ext cx="889000" cy="37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39247</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153099</xdr:rowOff>
    </xdr:from>
    <xdr:to>
      <xdr:col>55</xdr:col>
      <xdr:colOff>50800</xdr:colOff>
      <xdr:row>77</xdr:row>
      <xdr:rowOff>83249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18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4526</xdr:rowOff>
    </xdr:from>
    <xdr:ext cx="469744"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0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99149</xdr:rowOff>
    </xdr:from>
    <xdr:to>
      <xdr:col>50</xdr:col>
      <xdr:colOff>165100</xdr:colOff>
      <xdr:row>79</xdr:row>
      <xdr:rowOff>29299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47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20426</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404428" y="13564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50648</xdr:rowOff>
    </xdr:from>
    <xdr:to>
      <xdr:col>46</xdr:col>
      <xdr:colOff>38100</xdr:colOff>
      <xdr:row>78</xdr:row>
      <xdr:rowOff>152248</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42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143375</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15428" y="1351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127305</xdr:rowOff>
    </xdr:from>
    <xdr:to>
      <xdr:col>41</xdr:col>
      <xdr:colOff>101600</xdr:colOff>
      <xdr:row>79</xdr:row>
      <xdr:rowOff>57455</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50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48582</xdr:rowOff>
    </xdr:from>
    <xdr:ext cx="378565"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672017" y="13593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94348</xdr:rowOff>
    </xdr:from>
    <xdr:to>
      <xdr:col>36</xdr:col>
      <xdr:colOff>165100</xdr:colOff>
      <xdr:row>77</xdr:row>
      <xdr:rowOff>24498</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1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41026</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289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145669</xdr:rowOff>
    </xdr:from>
    <xdr:to>
      <xdr:col>55</xdr:col>
      <xdr:colOff>0</xdr:colOff>
      <xdr:row>97</xdr:row>
      <xdr:rowOff>43562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9639300" y="16604869"/>
          <a:ext cx="838200" cy="6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105363</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56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43562</xdr:rowOff>
    </xdr:from>
    <xdr:to>
      <xdr:col>50</xdr:col>
      <xdr:colOff>114300</xdr:colOff>
      <xdr:row>98</xdr:row>
      <xdr:rowOff>20219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8750300" y="16674212"/>
          <a:ext cx="889000" cy="148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130078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7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20219</xdr:rowOff>
    </xdr:from>
    <xdr:to>
      <xdr:col>45</xdr:col>
      <xdr:colOff>177800</xdr:colOff>
      <xdr:row>98</xdr:row>
      <xdr:rowOff>79617</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7861300" y="16822319"/>
          <a:ext cx="889000" cy="5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167678</xdr:rowOff>
    </xdr:from>
    <xdr:to>
      <xdr:col>41</xdr:col>
      <xdr:colOff>50800</xdr:colOff>
      <xdr:row>98</xdr:row>
      <xdr:rowOff>79617</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6972300" y="16798328"/>
          <a:ext cx="889000" cy="8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166107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4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94869</xdr:rowOff>
    </xdr:from>
    <xdr:to>
      <xdr:col>55</xdr:col>
      <xdr:colOff>50800</xdr:colOff>
      <xdr:row>97</xdr:row>
      <xdr:rowOff>25019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55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117746</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40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164212</xdr:rowOff>
    </xdr:from>
    <xdr:to>
      <xdr:col>50</xdr:col>
      <xdr:colOff>165100</xdr:colOff>
      <xdr:row>97</xdr:row>
      <xdr:rowOff>94362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62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110889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39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140869</xdr:rowOff>
    </xdr:from>
    <xdr:to>
      <xdr:col>46</xdr:col>
      <xdr:colOff>38100</xdr:colOff>
      <xdr:row>98</xdr:row>
      <xdr:rowOff>71019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77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62146</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686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28817</xdr:rowOff>
    </xdr:from>
    <xdr:to>
      <xdr:col>41</xdr:col>
      <xdr:colOff>101600</xdr:colOff>
      <xdr:row>98</xdr:row>
      <xdr:rowOff>130417</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83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121544</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92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116878</xdr:rowOff>
    </xdr:from>
    <xdr:to>
      <xdr:col>36</xdr:col>
      <xdr:colOff>165100</xdr:colOff>
      <xdr:row>98</xdr:row>
      <xdr:rowOff>47028</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74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38155</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84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125526</xdr:rowOff>
    </xdr:from>
    <xdr:to>
      <xdr:col>76</xdr:col>
      <xdr:colOff>114300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640626"/>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125526</xdr:rowOff>
    </xdr:from>
    <xdr:to>
      <xdr:col>71</xdr:col>
      <xdr:colOff>177800</xdr:colOff>
      <xdr:row>38</xdr:row>
      <xdr:rowOff>139700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2814300" y="6640626"/>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74726</xdr:rowOff>
    </xdr:from>
    <xdr:to>
      <xdr:col>72</xdr:col>
      <xdr:colOff>38100</xdr:colOff>
      <xdr:row>39</xdr:row>
      <xdr:rowOff>4876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5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167453</xdr:rowOff>
    </xdr:from>
    <xdr:ext cx="313932"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546333" y="6682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88836</xdr:rowOff>
    </xdr:from>
    <xdr:to>
      <xdr:col>85</xdr:col>
      <xdr:colOff>127000</xdr:colOff>
      <xdr:row>76</xdr:row>
      <xdr:rowOff>99067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3119036"/>
          <a:ext cx="838200" cy="1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74854</xdr:rowOff>
    </xdr:from>
    <xdr:to>
      <xdr:col>81</xdr:col>
      <xdr:colOff>50800</xdr:colOff>
      <xdr:row>76</xdr:row>
      <xdr:rowOff>88836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3105054"/>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4787</xdr:rowOff>
    </xdr:from>
    <xdr:to>
      <xdr:col>76</xdr:col>
      <xdr:colOff>114300</xdr:colOff>
      <xdr:row>76</xdr:row>
      <xdr:rowOff>74854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3034987"/>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4787</xdr:rowOff>
    </xdr:from>
    <xdr:to>
      <xdr:col>71</xdr:col>
      <xdr:colOff>177800</xdr:colOff>
      <xdr:row>76</xdr:row>
      <xdr:rowOff>34240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3034987"/>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86720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93939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12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48267</xdr:rowOff>
    </xdr:from>
    <xdr:to>
      <xdr:col>85</xdr:col>
      <xdr:colOff>177800</xdr:colOff>
      <xdr:row>76</xdr:row>
      <xdr:rowOff>149867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07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26694</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05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38036</xdr:rowOff>
    </xdr:from>
    <xdr:to>
      <xdr:col>81</xdr:col>
      <xdr:colOff>101600</xdr:colOff>
      <xdr:row>76</xdr:row>
      <xdr:rowOff>139636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06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130763</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16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24054</xdr:rowOff>
    </xdr:from>
    <xdr:to>
      <xdr:col>76</xdr:col>
      <xdr:colOff>165100</xdr:colOff>
      <xdr:row>76</xdr:row>
      <xdr:rowOff>125654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05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116781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14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125438</xdr:rowOff>
    </xdr:from>
    <xdr:to>
      <xdr:col>72</xdr:col>
      <xdr:colOff>38100</xdr:colOff>
      <xdr:row>76</xdr:row>
      <xdr:rowOff>55587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9841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72115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75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154890</xdr:rowOff>
    </xdr:from>
    <xdr:to>
      <xdr:col>67</xdr:col>
      <xdr:colOff>101600</xdr:colOff>
      <xdr:row>76</xdr:row>
      <xdr:rowOff>85040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01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101566</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278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142084</xdr:rowOff>
    </xdr:from>
    <xdr:to>
      <xdr:col>85</xdr:col>
      <xdr:colOff>127000</xdr:colOff>
      <xdr:row>99</xdr:row>
      <xdr:rowOff>13577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5481300" y="16944184"/>
          <a:ext cx="838200" cy="4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37613</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496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142084</xdr:rowOff>
    </xdr:from>
    <xdr:to>
      <xdr:col>81</xdr:col>
      <xdr:colOff>50800</xdr:colOff>
      <xdr:row>98</xdr:row>
      <xdr:rowOff>146296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4592300" y="16944184"/>
          <a:ext cx="889000" cy="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88547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37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117232</xdr:rowOff>
    </xdr:from>
    <xdr:to>
      <xdr:col>76</xdr:col>
      <xdr:colOff>114300</xdr:colOff>
      <xdr:row>98</xdr:row>
      <xdr:rowOff>146296</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3703300" y="16747882"/>
          <a:ext cx="889000" cy="20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44198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33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117232</xdr:rowOff>
    </xdr:from>
    <xdr:to>
      <xdr:col>71</xdr:col>
      <xdr:colOff>177800</xdr:colOff>
      <xdr:row>98</xdr:row>
      <xdr:rowOff>167360</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747882"/>
          <a:ext cx="889000" cy="22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51024</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5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134227</xdr:rowOff>
    </xdr:from>
    <xdr:to>
      <xdr:col>85</xdr:col>
      <xdr:colOff>177800</xdr:colOff>
      <xdr:row>99</xdr:row>
      <xdr:rowOff>64377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93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49154</xdr:rowOff>
    </xdr:from>
    <xdr:ext cx="469744"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85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91284</xdr:rowOff>
    </xdr:from>
    <xdr:to>
      <xdr:col>81</xdr:col>
      <xdr:colOff>101600</xdr:colOff>
      <xdr:row>99</xdr:row>
      <xdr:rowOff>21434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89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12561</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46428" y="1698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95496</xdr:rowOff>
    </xdr:from>
    <xdr:to>
      <xdr:col>76</xdr:col>
      <xdr:colOff>165100</xdr:colOff>
      <xdr:row>99</xdr:row>
      <xdr:rowOff>25646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89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16773</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57428" y="1699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66432</xdr:rowOff>
    </xdr:from>
    <xdr:to>
      <xdr:col>72</xdr:col>
      <xdr:colOff>38100</xdr:colOff>
      <xdr:row>97</xdr:row>
      <xdr:rowOff>168032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69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159159</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68428" y="1678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116560</xdr:rowOff>
    </xdr:from>
    <xdr:to>
      <xdr:col>67</xdr:col>
      <xdr:colOff>101600</xdr:colOff>
      <xdr:row>99</xdr:row>
      <xdr:rowOff>46710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9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37837</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701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49403</xdr:rowOff>
    </xdr:from>
    <xdr:to>
      <xdr:col>116</xdr:col>
      <xdr:colOff>63500</xdr:colOff>
      <xdr:row>35</xdr:row>
      <xdr:rowOff>112268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1323300" y="6050153"/>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70429</xdr:rowOff>
    </xdr:from>
    <xdr:ext cx="378565"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5855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49403</xdr:rowOff>
    </xdr:from>
    <xdr:to>
      <xdr:col>111</xdr:col>
      <xdr:colOff>177800</xdr:colOff>
      <xdr:row>35</xdr:row>
      <xdr:rowOff>118636</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20434300" y="6050153"/>
          <a:ext cx="889000" cy="69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23403</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4017" y="6709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118636</xdr:rowOff>
    </xdr:from>
    <xdr:to>
      <xdr:col>107</xdr:col>
      <xdr:colOff>50800</xdr:colOff>
      <xdr:row>35</xdr:row>
      <xdr:rowOff>140353</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9545300" y="6119386"/>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3972</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5017" y="6690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144599</xdr:rowOff>
    </xdr:from>
    <xdr:to>
      <xdr:col>102</xdr:col>
      <xdr:colOff>114300</xdr:colOff>
      <xdr:row>35</xdr:row>
      <xdr:rowOff>140353</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656300" y="5973899"/>
          <a:ext cx="889000" cy="16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165625</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6017"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132804</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64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61468</xdr:rowOff>
    </xdr:from>
    <xdr:to>
      <xdr:col>116</xdr:col>
      <xdr:colOff>114300</xdr:colOff>
      <xdr:row>35</xdr:row>
      <xdr:rowOff>163068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84345</xdr:rowOff>
    </xdr:from>
    <xdr:ext cx="469744"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591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170053</xdr:rowOff>
    </xdr:from>
    <xdr:to>
      <xdr:col>112</xdr:col>
      <xdr:colOff>38100</xdr:colOff>
      <xdr:row>35</xdr:row>
      <xdr:rowOff>100203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116730</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088428"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67836</xdr:rowOff>
    </xdr:from>
    <xdr:to>
      <xdr:col>107</xdr:col>
      <xdr:colOff>101600</xdr:colOff>
      <xdr:row>35</xdr:row>
      <xdr:rowOff>169436</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06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14513</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199428" y="5843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89553</xdr:rowOff>
    </xdr:from>
    <xdr:to>
      <xdr:col>102</xdr:col>
      <xdr:colOff>165100</xdr:colOff>
      <xdr:row>36</xdr:row>
      <xdr:rowOff>19703</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09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36230</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310428" y="586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93799</xdr:rowOff>
    </xdr:from>
    <xdr:to>
      <xdr:col>98</xdr:col>
      <xdr:colOff>38100</xdr:colOff>
      <xdr:row>35</xdr:row>
      <xdr:rowOff>23949</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592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40476</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421428" y="5698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12011</xdr:rowOff>
    </xdr:from>
    <xdr:to>
      <xdr:col>116</xdr:col>
      <xdr:colOff>63500</xdr:colOff>
      <xdr:row>53</xdr:row>
      <xdr:rowOff>67745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9098861"/>
          <a:ext cx="838200" cy="5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148317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92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52</xdr:row>
      <xdr:rowOff>123262</xdr:rowOff>
    </xdr:from>
    <xdr:to>
      <xdr:col>111</xdr:col>
      <xdr:colOff>177800</xdr:colOff>
      <xdr:row>53</xdr:row>
      <xdr:rowOff>12011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9038662"/>
          <a:ext cx="889000" cy="6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90296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1003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51</xdr:row>
      <xdr:rowOff>118364</xdr:rowOff>
    </xdr:from>
    <xdr:to>
      <xdr:col>107</xdr:col>
      <xdr:colOff>50800</xdr:colOff>
      <xdr:row>52</xdr:row>
      <xdr:rowOff>123262</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8862314"/>
          <a:ext cx="8890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91493</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1003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51</xdr:row>
      <xdr:rowOff>110091</xdr:rowOff>
    </xdr:from>
    <xdr:to>
      <xdr:col>102</xdr:col>
      <xdr:colOff>114300</xdr:colOff>
      <xdr:row>51</xdr:row>
      <xdr:rowOff>118364</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8854041"/>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68633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1001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46535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99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16945</xdr:rowOff>
    </xdr:from>
    <xdr:to>
      <xdr:col>116</xdr:col>
      <xdr:colOff>114300</xdr:colOff>
      <xdr:row>53</xdr:row>
      <xdr:rowOff>118545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910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39822</xdr:rowOff>
    </xdr:from>
    <xdr:ext cx="469744"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895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52</xdr:row>
      <xdr:rowOff>132661</xdr:rowOff>
    </xdr:from>
    <xdr:to>
      <xdr:col>112</xdr:col>
      <xdr:colOff>38100</xdr:colOff>
      <xdr:row>53</xdr:row>
      <xdr:rowOff>62811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904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51</xdr:row>
      <xdr:rowOff>79338</xdr:rowOff>
    </xdr:from>
    <xdr:ext cx="534377"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056111" y="882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52</xdr:row>
      <xdr:rowOff>72462</xdr:rowOff>
    </xdr:from>
    <xdr:to>
      <xdr:col>107</xdr:col>
      <xdr:colOff>101600</xdr:colOff>
      <xdr:row>53</xdr:row>
      <xdr:rowOff>2612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898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51</xdr:row>
      <xdr:rowOff>19139</xdr:rowOff>
    </xdr:from>
    <xdr:ext cx="534377"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67111" y="876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51</xdr:row>
      <xdr:rowOff>67564</xdr:rowOff>
    </xdr:from>
    <xdr:to>
      <xdr:col>102</xdr:col>
      <xdr:colOff>165100</xdr:colOff>
      <xdr:row>51</xdr:row>
      <xdr:rowOff>169164</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88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14241</xdr:rowOff>
    </xdr:from>
    <xdr:ext cx="534377"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278111" y="858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59291</xdr:rowOff>
    </xdr:from>
    <xdr:to>
      <xdr:col>98</xdr:col>
      <xdr:colOff>38100</xdr:colOff>
      <xdr:row>51</xdr:row>
      <xdr:rowOff>160891</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880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5968</xdr:rowOff>
    </xdr:from>
    <xdr:ext cx="534377"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389111" y="85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a:extLst>
            <a:ext uri="{FF2B5EF4-FFF2-40B4-BE49-F238E27FC236}">
              <a16:creationId xmlns:a16="http://schemas.microsoft.com/office/drawing/2014/main" id="{00000000-0008-0000-0600-00005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60" name="繰出金最小値テキスト">
          <a:extLst>
            <a:ext uri="{FF2B5EF4-FFF2-40B4-BE49-F238E27FC236}">
              <a16:creationId xmlns:a16="http://schemas.microsoft.com/office/drawing/2014/main" id="{00000000-0008-0000-0600-00005C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2" name="繰出金最大値テキスト">
          <a:extLst>
            <a:ext uri="{FF2B5EF4-FFF2-40B4-BE49-F238E27FC236}">
              <a16:creationId xmlns:a16="http://schemas.microsoft.com/office/drawing/2014/main" id="{00000000-0008-0000-0600-00005E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54478</xdr:rowOff>
    </xdr:from>
    <xdr:to>
      <xdr:col>116</xdr:col>
      <xdr:colOff>63500</xdr:colOff>
      <xdr:row>73</xdr:row>
      <xdr:rowOff>150810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1323300" y="12570328"/>
          <a:ext cx="838200" cy="9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5" name="繰出金平均値テキスト">
          <a:extLst>
            <a:ext uri="{FF2B5EF4-FFF2-40B4-BE49-F238E27FC236}">
              <a16:creationId xmlns:a16="http://schemas.microsoft.com/office/drawing/2014/main" id="{00000000-0008-0000-0600-000061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150810</xdr:rowOff>
    </xdr:from>
    <xdr:to>
      <xdr:col>111</xdr:col>
      <xdr:colOff>177800</xdr:colOff>
      <xdr:row>74</xdr:row>
      <xdr:rowOff>46477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20434300" y="12666660"/>
          <a:ext cx="889000" cy="6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46477</xdr:rowOff>
    </xdr:from>
    <xdr:to>
      <xdr:col>107</xdr:col>
      <xdr:colOff>50800</xdr:colOff>
      <xdr:row>74</xdr:row>
      <xdr:rowOff>143723</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9545300" y="12733777"/>
          <a:ext cx="889000" cy="9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143723</xdr:rowOff>
    </xdr:from>
    <xdr:to>
      <xdr:col>102</xdr:col>
      <xdr:colOff>114300</xdr:colOff>
      <xdr:row>75</xdr:row>
      <xdr:rowOff>17262</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flipV="1">
          <a:off x="18656300" y="12831023"/>
          <a:ext cx="889000" cy="4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3678</xdr:rowOff>
    </xdr:from>
    <xdr:to>
      <xdr:col>116</xdr:col>
      <xdr:colOff>114300</xdr:colOff>
      <xdr:row>73</xdr:row>
      <xdr:rowOff>105278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2110700" y="1251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26555</xdr:rowOff>
    </xdr:from>
    <xdr:ext cx="534377" cy="259045"/>
    <xdr:sp macro="" textlink="">
      <xdr:nvSpPr>
        <xdr:cNvPr id="884" name="繰出金該当値テキスト">
          <a:extLst>
            <a:ext uri="{FF2B5EF4-FFF2-40B4-BE49-F238E27FC236}">
              <a16:creationId xmlns:a16="http://schemas.microsoft.com/office/drawing/2014/main" id="{00000000-0008-0000-0600-000074030000}"/>
            </a:ext>
          </a:extLst>
        </xdr:cNvPr>
        <xdr:cNvSpPr txBox="1"/>
      </xdr:nvSpPr>
      <xdr:spPr>
        <a:xfrm>
          <a:off x="22212300" y="1237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100010</xdr:rowOff>
    </xdr:from>
    <xdr:to>
      <xdr:col>112</xdr:col>
      <xdr:colOff>38100</xdr:colOff>
      <xdr:row>74</xdr:row>
      <xdr:rowOff>30160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1272500" y="1261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46687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056111" y="12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167127</xdr:rowOff>
    </xdr:from>
    <xdr:to>
      <xdr:col>107</xdr:col>
      <xdr:colOff>101600</xdr:colOff>
      <xdr:row>74</xdr:row>
      <xdr:rowOff>97277</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0383500" y="1268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113804</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0167111" y="1245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92923</xdr:rowOff>
    </xdr:from>
    <xdr:to>
      <xdr:col>102</xdr:col>
      <xdr:colOff>165100</xdr:colOff>
      <xdr:row>75</xdr:row>
      <xdr:rowOff>23073</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9494500" y="1278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39600</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9278111" y="1255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137912</xdr:rowOff>
    </xdr:from>
    <xdr:to>
      <xdr:col>98</xdr:col>
      <xdr:colOff>38100</xdr:colOff>
      <xdr:row>75</xdr:row>
      <xdr:rowOff>68062</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8605500" y="1282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84589</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389111" y="1260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a:extLst>
            <a:ext uri="{FF2B5EF4-FFF2-40B4-BE49-F238E27FC236}">
              <a16:creationId xmlns:a16="http://schemas.microsoft.com/office/drawing/2014/main" id="{00000000-0008-0000-0600-00008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a:extLst>
            <a:ext uri="{FF2B5EF4-FFF2-40B4-BE49-F238E27FC236}">
              <a16:creationId xmlns:a16="http://schemas.microsoft.com/office/drawing/2014/main" id="{00000000-0008-0000-0600-00008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a:extLst>
            <a:ext uri="{FF2B5EF4-FFF2-40B4-BE49-F238E27FC236}">
              <a16:creationId xmlns:a16="http://schemas.microsoft.com/office/drawing/2014/main" id="{00000000-0008-0000-0600-00009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a:extLst>
            <a:ext uri="{FF2B5EF4-FFF2-40B4-BE49-F238E27FC236}">
              <a16:creationId xmlns:a16="http://schemas.microsoft.com/office/drawing/2014/main" id="{00000000-0008-0000-0600-0000A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00000000-0008-0000-0600-0000A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住民一人当たりの性質別決算では、人件費が類似団体等と比較して高いほか、公共下水道事業会計出資金などの影響に</a:t>
          </a:r>
          <a:r>
            <a:rPr kumimoji="1" lang="ja-JP" altLang="en-US" sz="1100" b="0" i="0" baseline="0">
              <a:solidFill>
                <a:schemeClr val="dk1"/>
              </a:solidFill>
              <a:effectLst/>
              <a:latin typeface="+mn-lt"/>
              <a:ea typeface="+mn-ea"/>
              <a:cs typeface="+mn-cs"/>
            </a:rPr>
            <a:t>よる</a:t>
          </a:r>
          <a:r>
            <a:rPr kumimoji="1" lang="ja-JP" altLang="ja-JP" sz="1100" b="0" i="0" baseline="0">
              <a:solidFill>
                <a:schemeClr val="dk1"/>
              </a:solidFill>
              <a:effectLst/>
              <a:latin typeface="+mn-lt"/>
              <a:ea typeface="+mn-ea"/>
              <a:cs typeface="+mn-cs"/>
            </a:rPr>
            <a:t>投資及び出資金</a:t>
          </a:r>
          <a:r>
            <a:rPr kumimoji="1" lang="ja-JP" altLang="en-US" sz="1100" b="0" i="0" baseline="0">
              <a:solidFill>
                <a:schemeClr val="dk1"/>
              </a:solidFill>
              <a:effectLst/>
              <a:latin typeface="+mn-lt"/>
              <a:ea typeface="+mn-ea"/>
              <a:cs typeface="+mn-cs"/>
            </a:rPr>
            <a:t>や（仮）西小倉地域小中一貫校整備事業</a:t>
          </a:r>
          <a:r>
            <a:rPr kumimoji="1" lang="ja-JP" altLang="ja-JP" sz="1100" b="0" i="0" baseline="0">
              <a:solidFill>
                <a:schemeClr val="dk1"/>
              </a:solidFill>
              <a:effectLst/>
              <a:latin typeface="+mn-lt"/>
              <a:ea typeface="+mn-ea"/>
              <a:cs typeface="+mn-cs"/>
            </a:rPr>
            <a:t>など</a:t>
          </a:r>
          <a:r>
            <a:rPr kumimoji="1" lang="ja-JP" altLang="en-US" sz="1100" b="0" i="0" baseline="0">
              <a:solidFill>
                <a:schemeClr val="dk1"/>
              </a:solidFill>
              <a:effectLst/>
              <a:latin typeface="+mn-lt"/>
              <a:ea typeface="+mn-ea"/>
              <a:cs typeface="+mn-cs"/>
            </a:rPr>
            <a:t>の影響による普通建設事業費</a:t>
          </a:r>
          <a:r>
            <a:rPr kumimoji="1" lang="ja-JP" altLang="ja-JP" sz="1100" b="0" i="0" baseline="0">
              <a:solidFill>
                <a:schemeClr val="dk1"/>
              </a:solidFill>
              <a:effectLst/>
              <a:latin typeface="+mn-lt"/>
              <a:ea typeface="+mn-ea"/>
              <a:cs typeface="+mn-cs"/>
            </a:rPr>
            <a:t>が類似団体等と比較して高い傾向にあります。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一方で、事務経費、市単独事業の精査などにより、物件費は低い傾向にあります。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共施設アセットマネジメントを推進していく中で、今後さらに増加が予測される維持補修費等に留意しながら、普通建設事業を適正な規模で進めていく一方で、新たな財政需要等に対応する財源を確保するため、人件費をはじめとする義務的経費の抑制、適正な市債の発行等に努め、持続可能な財政運営に引き続き取り組み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179,582
175,750
67.54
77,219,328
76,096,908
902,573
38,841,323
38,747,433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34544</xdr:rowOff>
    </xdr:from>
    <xdr:to>
      <xdr:col>24</xdr:col>
      <xdr:colOff>63500</xdr:colOff>
      <xdr:row>35</xdr:row>
      <xdr:rowOff>93980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3529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150368</xdr:rowOff>
    </xdr:from>
    <xdr:to>
      <xdr:col>19</xdr:col>
      <xdr:colOff>177800</xdr:colOff>
      <xdr:row>35</xdr:row>
      <xdr:rowOff>93980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79668"/>
          <a:ext cx="88900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150368</xdr:rowOff>
    </xdr:from>
    <xdr:to>
      <xdr:col>15</xdr:col>
      <xdr:colOff>50800</xdr:colOff>
      <xdr:row>35</xdr:row>
      <xdr:rowOff>119126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79668"/>
          <a:ext cx="889000" cy="1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99314</xdr:rowOff>
    </xdr:from>
    <xdr:to>
      <xdr:col>10</xdr:col>
      <xdr:colOff>114300</xdr:colOff>
      <xdr:row>35</xdr:row>
      <xdr:rowOff>119126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00064"/>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155194</xdr:rowOff>
    </xdr:from>
    <xdr:to>
      <xdr:col>24</xdr:col>
      <xdr:colOff>114300</xdr:colOff>
      <xdr:row>35</xdr:row>
      <xdr:rowOff>85344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8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6621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3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43180</xdr:rowOff>
    </xdr:from>
    <xdr:to>
      <xdr:col>20</xdr:col>
      <xdr:colOff>38100</xdr:colOff>
      <xdr:row>35</xdr:row>
      <xdr:rowOff>144780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161307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99568</xdr:rowOff>
    </xdr:from>
    <xdr:to>
      <xdr:col>15</xdr:col>
      <xdr:colOff>101600</xdr:colOff>
      <xdr:row>35</xdr:row>
      <xdr:rowOff>29718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2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46245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0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68326</xdr:rowOff>
    </xdr:from>
    <xdr:to>
      <xdr:col>10</xdr:col>
      <xdr:colOff>165100</xdr:colOff>
      <xdr:row>35</xdr:row>
      <xdr:rowOff>169926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15003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4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48514</xdr:rowOff>
    </xdr:from>
    <xdr:to>
      <xdr:col>6</xdr:col>
      <xdr:colOff>38100</xdr:colOff>
      <xdr:row>35</xdr:row>
      <xdr:rowOff>150114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4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166641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24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168034</xdr:rowOff>
    </xdr:from>
    <xdr:to>
      <xdr:col>24</xdr:col>
      <xdr:colOff>63500</xdr:colOff>
      <xdr:row>59</xdr:row>
      <xdr:rowOff>8572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112134"/>
          <a:ext cx="838200" cy="11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124020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5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114821</xdr:rowOff>
    </xdr:from>
    <xdr:to>
      <xdr:col>19</xdr:col>
      <xdr:colOff>177800</xdr:colOff>
      <xdr:row>59</xdr:row>
      <xdr:rowOff>8572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058921"/>
          <a:ext cx="889000" cy="6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111193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84887</xdr:rowOff>
    </xdr:from>
    <xdr:to>
      <xdr:col>15</xdr:col>
      <xdr:colOff>50800</xdr:colOff>
      <xdr:row>58</xdr:row>
      <xdr:rowOff>114821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10028987"/>
          <a:ext cx="889000" cy="2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83291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101054</xdr:rowOff>
    </xdr:from>
    <xdr:to>
      <xdr:col>10</xdr:col>
      <xdr:colOff>114300</xdr:colOff>
      <xdr:row>58</xdr:row>
      <xdr:rowOff>84887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45004"/>
          <a:ext cx="889000" cy="118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76840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117234</xdr:rowOff>
    </xdr:from>
    <xdr:to>
      <xdr:col>24</xdr:col>
      <xdr:colOff>114300</xdr:colOff>
      <xdr:row>59</xdr:row>
      <xdr:rowOff>47384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6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32161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7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129222</xdr:rowOff>
    </xdr:from>
    <xdr:to>
      <xdr:col>20</xdr:col>
      <xdr:colOff>38100</xdr:colOff>
      <xdr:row>59</xdr:row>
      <xdr:rowOff>59372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50499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6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64021</xdr:rowOff>
    </xdr:from>
    <xdr:to>
      <xdr:col>15</xdr:col>
      <xdr:colOff>101600</xdr:colOff>
      <xdr:row>58</xdr:row>
      <xdr:rowOff>165621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0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156748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0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34087</xdr:rowOff>
    </xdr:from>
    <xdr:to>
      <xdr:col>10</xdr:col>
      <xdr:colOff>165100</xdr:colOff>
      <xdr:row>58</xdr:row>
      <xdr:rowOff>135687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7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126814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7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50254</xdr:rowOff>
    </xdr:from>
    <xdr:to>
      <xdr:col>6</xdr:col>
      <xdr:colOff>38100</xdr:colOff>
      <xdr:row>51</xdr:row>
      <xdr:rowOff>151854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7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142981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886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125157</xdr:rowOff>
    </xdr:from>
    <xdr:to>
      <xdr:col>24</xdr:col>
      <xdr:colOff>63500</xdr:colOff>
      <xdr:row>76</xdr:row>
      <xdr:rowOff>146047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983907"/>
          <a:ext cx="838200" cy="19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146047</xdr:rowOff>
    </xdr:from>
    <xdr:to>
      <xdr:col>19</xdr:col>
      <xdr:colOff>177800</xdr:colOff>
      <xdr:row>77</xdr:row>
      <xdr:rowOff>79251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176247"/>
          <a:ext cx="889000" cy="10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163539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85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171345</xdr:rowOff>
    </xdr:from>
    <xdr:to>
      <xdr:col>15</xdr:col>
      <xdr:colOff>50800</xdr:colOff>
      <xdr:row>77</xdr:row>
      <xdr:rowOff>79251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201545"/>
          <a:ext cx="889000" cy="79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103515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96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171345</xdr:rowOff>
    </xdr:from>
    <xdr:to>
      <xdr:col>10</xdr:col>
      <xdr:colOff>114300</xdr:colOff>
      <xdr:row>78</xdr:row>
      <xdr:rowOff>115033</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201545"/>
          <a:ext cx="889000" cy="28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40748</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899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146034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7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74357</xdr:rowOff>
    </xdr:from>
    <xdr:to>
      <xdr:col>24</xdr:col>
      <xdr:colOff>114300</xdr:colOff>
      <xdr:row>76</xdr:row>
      <xdr:rowOff>4507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93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97234</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78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95247</xdr:rowOff>
    </xdr:from>
    <xdr:to>
      <xdr:col>20</xdr:col>
      <xdr:colOff>38100</xdr:colOff>
      <xdr:row>77</xdr:row>
      <xdr:rowOff>25397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12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16524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218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28451</xdr:rowOff>
    </xdr:from>
    <xdr:to>
      <xdr:col>15</xdr:col>
      <xdr:colOff>101600</xdr:colOff>
      <xdr:row>77</xdr:row>
      <xdr:rowOff>130051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23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121178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32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120545</xdr:rowOff>
    </xdr:from>
    <xdr:to>
      <xdr:col>10</xdr:col>
      <xdr:colOff>165100</xdr:colOff>
      <xdr:row>77</xdr:row>
      <xdr:rowOff>50695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15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41822</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243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64233</xdr:rowOff>
    </xdr:from>
    <xdr:to>
      <xdr:col>6</xdr:col>
      <xdr:colOff>38100</xdr:colOff>
      <xdr:row>78</xdr:row>
      <xdr:rowOff>165833</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43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156960</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53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33662</xdr:rowOff>
    </xdr:from>
    <xdr:to>
      <xdr:col>24</xdr:col>
      <xdr:colOff>63500</xdr:colOff>
      <xdr:row>97</xdr:row>
      <xdr:rowOff>69193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664312"/>
          <a:ext cx="838200" cy="3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44504</xdr:rowOff>
    </xdr:from>
    <xdr:to>
      <xdr:col>19</xdr:col>
      <xdr:colOff>177800</xdr:colOff>
      <xdr:row>97</xdr:row>
      <xdr:rowOff>69193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503704"/>
          <a:ext cx="889000" cy="196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44504</xdr:rowOff>
    </xdr:from>
    <xdr:to>
      <xdr:col>15</xdr:col>
      <xdr:colOff>50800</xdr:colOff>
      <xdr:row>96</xdr:row>
      <xdr:rowOff>137251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503704"/>
          <a:ext cx="889000" cy="9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102818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137251</xdr:rowOff>
    </xdr:from>
    <xdr:to>
      <xdr:col>10</xdr:col>
      <xdr:colOff>114300</xdr:colOff>
      <xdr:row>97</xdr:row>
      <xdr:rowOff>114195</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596451"/>
          <a:ext cx="889000" cy="148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119505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154312</xdr:rowOff>
    </xdr:from>
    <xdr:to>
      <xdr:col>24</xdr:col>
      <xdr:colOff>114300</xdr:colOff>
      <xdr:row>97</xdr:row>
      <xdr:rowOff>84462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61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132739</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59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18393</xdr:rowOff>
    </xdr:from>
    <xdr:to>
      <xdr:col>20</xdr:col>
      <xdr:colOff>38100</xdr:colOff>
      <xdr:row>97</xdr:row>
      <xdr:rowOff>119993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64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111120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74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165154</xdr:rowOff>
    </xdr:from>
    <xdr:to>
      <xdr:col>15</xdr:col>
      <xdr:colOff>101600</xdr:colOff>
      <xdr:row>96</xdr:row>
      <xdr:rowOff>95304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4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86431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54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86451</xdr:rowOff>
    </xdr:from>
    <xdr:to>
      <xdr:col>10</xdr:col>
      <xdr:colOff>165100</xdr:colOff>
      <xdr:row>97</xdr:row>
      <xdr:rowOff>16601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5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7728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63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63395</xdr:rowOff>
    </xdr:from>
    <xdr:to>
      <xdr:col>6</xdr:col>
      <xdr:colOff>38100</xdr:colOff>
      <xdr:row>97</xdr:row>
      <xdr:rowOff>164995</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69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156122</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78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96266</xdr:rowOff>
    </xdr:from>
    <xdr:to>
      <xdr:col>55</xdr:col>
      <xdr:colOff>0</xdr:colOff>
      <xdr:row>38</xdr:row>
      <xdr:rowOff>98552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61136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15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92075</xdr:rowOff>
    </xdr:from>
    <xdr:to>
      <xdr:col>50</xdr:col>
      <xdr:colOff>114300</xdr:colOff>
      <xdr:row>38</xdr:row>
      <xdr:rowOff>98552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607175"/>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143400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144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92075</xdr:rowOff>
    </xdr:from>
    <xdr:to>
      <xdr:col>45</xdr:col>
      <xdr:colOff>177800</xdr:colOff>
      <xdr:row>38</xdr:row>
      <xdr:rowOff>100457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607175"/>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144543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95123</xdr:rowOff>
    </xdr:from>
    <xdr:to>
      <xdr:col>41</xdr:col>
      <xdr:colOff>50800</xdr:colOff>
      <xdr:row>38</xdr:row>
      <xdr:rowOff>100457</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61022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138447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145305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45466</xdr:rowOff>
    </xdr:from>
    <xdr:to>
      <xdr:col>55</xdr:col>
      <xdr:colOff>50800</xdr:colOff>
      <xdr:row>38</xdr:row>
      <xdr:rowOff>147066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56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131843</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475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47752</xdr:rowOff>
    </xdr:from>
    <xdr:to>
      <xdr:col>50</xdr:col>
      <xdr:colOff>165100</xdr:colOff>
      <xdr:row>38</xdr:row>
      <xdr:rowOff>149352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6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140479</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655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41275</xdr:rowOff>
    </xdr:from>
    <xdr:to>
      <xdr:col>46</xdr:col>
      <xdr:colOff>38100</xdr:colOff>
      <xdr:row>38</xdr:row>
      <xdr:rowOff>142875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55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134002</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649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49657</xdr:rowOff>
    </xdr:from>
    <xdr:to>
      <xdr:col>41</xdr:col>
      <xdr:colOff>101600</xdr:colOff>
      <xdr:row>38</xdr:row>
      <xdr:rowOff>151257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142384</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657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44323</xdr:rowOff>
    </xdr:from>
    <xdr:to>
      <xdr:col>36</xdr:col>
      <xdr:colOff>165100</xdr:colOff>
      <xdr:row>38</xdr:row>
      <xdr:rowOff>145923</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55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137050</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652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55290</xdr:rowOff>
    </xdr:from>
    <xdr:to>
      <xdr:col>55</xdr:col>
      <xdr:colOff>0</xdr:colOff>
      <xdr:row>57</xdr:row>
      <xdr:rowOff>88436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827940"/>
          <a:ext cx="838200" cy="3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88436</xdr:rowOff>
    </xdr:from>
    <xdr:to>
      <xdr:col>50</xdr:col>
      <xdr:colOff>114300</xdr:colOff>
      <xdr:row>57</xdr:row>
      <xdr:rowOff>94494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861086"/>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94494</xdr:rowOff>
    </xdr:from>
    <xdr:to>
      <xdr:col>45</xdr:col>
      <xdr:colOff>177800</xdr:colOff>
      <xdr:row>57</xdr:row>
      <xdr:rowOff>100724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867144"/>
          <a:ext cx="889000" cy="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100724</xdr:rowOff>
    </xdr:from>
    <xdr:to>
      <xdr:col>41</xdr:col>
      <xdr:colOff>50800</xdr:colOff>
      <xdr:row>57</xdr:row>
      <xdr:rowOff>101009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873374"/>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4490</xdr:rowOff>
    </xdr:from>
    <xdr:to>
      <xdr:col>55</xdr:col>
      <xdr:colOff>50800</xdr:colOff>
      <xdr:row>57</xdr:row>
      <xdr:rowOff>106090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77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154367</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5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37636</xdr:rowOff>
    </xdr:from>
    <xdr:to>
      <xdr:col>50</xdr:col>
      <xdr:colOff>165100</xdr:colOff>
      <xdr:row>57</xdr:row>
      <xdr:rowOff>139236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1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130363</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90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43694</xdr:rowOff>
    </xdr:from>
    <xdr:to>
      <xdr:col>46</xdr:col>
      <xdr:colOff>38100</xdr:colOff>
      <xdr:row>57</xdr:row>
      <xdr:rowOff>145294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1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136421</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90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49924</xdr:rowOff>
    </xdr:from>
    <xdr:to>
      <xdr:col>41</xdr:col>
      <xdr:colOff>101600</xdr:colOff>
      <xdr:row>57</xdr:row>
      <xdr:rowOff>151524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2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142651</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91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50209</xdr:rowOff>
    </xdr:from>
    <xdr:to>
      <xdr:col>36</xdr:col>
      <xdr:colOff>165100</xdr:colOff>
      <xdr:row>57</xdr:row>
      <xdr:rowOff>151809</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142936</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91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32807</xdr:rowOff>
    </xdr:from>
    <xdr:to>
      <xdr:col>55</xdr:col>
      <xdr:colOff>0</xdr:colOff>
      <xdr:row>75</xdr:row>
      <xdr:rowOff>35641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2891557"/>
          <a:ext cx="8382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159636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189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35641</xdr:rowOff>
    </xdr:from>
    <xdr:to>
      <xdr:col>50</xdr:col>
      <xdr:colOff>114300</xdr:colOff>
      <xdr:row>75</xdr:row>
      <xdr:rowOff>72903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2894391"/>
          <a:ext cx="889000" cy="3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72858</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327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37470</xdr:rowOff>
    </xdr:from>
    <xdr:to>
      <xdr:col>45</xdr:col>
      <xdr:colOff>177800</xdr:colOff>
      <xdr:row>75</xdr:row>
      <xdr:rowOff>72903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2896220"/>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28556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12187</xdr:rowOff>
    </xdr:from>
    <xdr:to>
      <xdr:col>41</xdr:col>
      <xdr:colOff>50800</xdr:colOff>
      <xdr:row>75</xdr:row>
      <xdr:rowOff>37470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2870937"/>
          <a:ext cx="889000" cy="2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31666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123517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153457</xdr:rowOff>
    </xdr:from>
    <xdr:to>
      <xdr:col>55</xdr:col>
      <xdr:colOff>50800</xdr:colOff>
      <xdr:row>75</xdr:row>
      <xdr:rowOff>83607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284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4884</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269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156291</xdr:rowOff>
    </xdr:from>
    <xdr:to>
      <xdr:col>50</xdr:col>
      <xdr:colOff>165100</xdr:colOff>
      <xdr:row>75</xdr:row>
      <xdr:rowOff>86441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284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102968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261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22103</xdr:rowOff>
    </xdr:from>
    <xdr:to>
      <xdr:col>46</xdr:col>
      <xdr:colOff>38100</xdr:colOff>
      <xdr:row>75</xdr:row>
      <xdr:rowOff>123703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288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140230</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26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158120</xdr:rowOff>
    </xdr:from>
    <xdr:to>
      <xdr:col>41</xdr:col>
      <xdr:colOff>101600</xdr:colOff>
      <xdr:row>75</xdr:row>
      <xdr:rowOff>88270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284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104797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262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132837</xdr:rowOff>
    </xdr:from>
    <xdr:to>
      <xdr:col>36</xdr:col>
      <xdr:colOff>165100</xdr:colOff>
      <xdr:row>75</xdr:row>
      <xdr:rowOff>62987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282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79514</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59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102141</xdr:rowOff>
    </xdr:from>
    <xdr:to>
      <xdr:col>55</xdr:col>
      <xdr:colOff>0</xdr:colOff>
      <xdr:row>96</xdr:row>
      <xdr:rowOff>102805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61341"/>
          <a:ext cx="838200" cy="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102805</xdr:rowOff>
    </xdr:from>
    <xdr:to>
      <xdr:col>50</xdr:col>
      <xdr:colOff>114300</xdr:colOff>
      <xdr:row>96</xdr:row>
      <xdr:rowOff>109204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62005"/>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109204</xdr:rowOff>
    </xdr:from>
    <xdr:to>
      <xdr:col>45</xdr:col>
      <xdr:colOff>177800</xdr:colOff>
      <xdr:row>96</xdr:row>
      <xdr:rowOff>135586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68404"/>
          <a:ext cx="889000" cy="2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28670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166537</xdr:rowOff>
    </xdr:from>
    <xdr:to>
      <xdr:col>41</xdr:col>
      <xdr:colOff>50800</xdr:colOff>
      <xdr:row>96</xdr:row>
      <xdr:rowOff>135586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454287"/>
          <a:ext cx="889000" cy="14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18429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4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51341</xdr:rowOff>
    </xdr:from>
    <xdr:to>
      <xdr:col>55</xdr:col>
      <xdr:colOff>50800</xdr:colOff>
      <xdr:row>96</xdr:row>
      <xdr:rowOff>152941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1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29768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8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52005</xdr:rowOff>
    </xdr:from>
    <xdr:to>
      <xdr:col>50</xdr:col>
      <xdr:colOff>165100</xdr:colOff>
      <xdr:row>96</xdr:row>
      <xdr:rowOff>153605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1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170132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8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58404</xdr:rowOff>
    </xdr:from>
    <xdr:to>
      <xdr:col>46</xdr:col>
      <xdr:colOff>38100</xdr:colOff>
      <xdr:row>96</xdr:row>
      <xdr:rowOff>160004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1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5081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9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84786</xdr:rowOff>
    </xdr:from>
    <xdr:to>
      <xdr:col>41</xdr:col>
      <xdr:colOff>101600</xdr:colOff>
      <xdr:row>97</xdr:row>
      <xdr:rowOff>14936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4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31463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1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115737</xdr:rowOff>
    </xdr:from>
    <xdr:to>
      <xdr:col>36</xdr:col>
      <xdr:colOff>165100</xdr:colOff>
      <xdr:row>96</xdr:row>
      <xdr:rowOff>45887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0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62414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17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109433</xdr:rowOff>
    </xdr:from>
    <xdr:to>
      <xdr:col>85</xdr:col>
      <xdr:colOff>127000</xdr:colOff>
      <xdr:row>37</xdr:row>
      <xdr:rowOff>157759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6453083"/>
          <a:ext cx="838200" cy="48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109433</xdr:rowOff>
    </xdr:from>
    <xdr:to>
      <xdr:col>81</xdr:col>
      <xdr:colOff>50800</xdr:colOff>
      <xdr:row>38</xdr:row>
      <xdr:rowOff>17902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453083"/>
          <a:ext cx="889000" cy="7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31391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5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17902</xdr:rowOff>
    </xdr:from>
    <xdr:to>
      <xdr:col>76</xdr:col>
      <xdr:colOff>114300</xdr:colOff>
      <xdr:row>38</xdr:row>
      <xdr:rowOff>26452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533002"/>
          <a:ext cx="889000" cy="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26452</xdr:rowOff>
    </xdr:from>
    <xdr:to>
      <xdr:col>71</xdr:col>
      <xdr:colOff>177800</xdr:colOff>
      <xdr:row>38</xdr:row>
      <xdr:rowOff>39528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541552"/>
          <a:ext cx="8890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106959</xdr:rowOff>
    </xdr:from>
    <xdr:to>
      <xdr:col>85</xdr:col>
      <xdr:colOff>177800</xdr:colOff>
      <xdr:row>38</xdr:row>
      <xdr:rowOff>37109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5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35505</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3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58633</xdr:rowOff>
    </xdr:from>
    <xdr:to>
      <xdr:col>81</xdr:col>
      <xdr:colOff>101600</xdr:colOff>
      <xdr:row>37</xdr:row>
      <xdr:rowOff>160234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4022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5310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177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138552</xdr:rowOff>
    </xdr:from>
    <xdr:to>
      <xdr:col>76</xdr:col>
      <xdr:colOff>165100</xdr:colOff>
      <xdr:row>38</xdr:row>
      <xdr:rowOff>68702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48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59829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57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147101</xdr:rowOff>
    </xdr:from>
    <xdr:to>
      <xdr:col>72</xdr:col>
      <xdr:colOff>38100</xdr:colOff>
      <xdr:row>38</xdr:row>
      <xdr:rowOff>77251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49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68379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58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160178</xdr:rowOff>
    </xdr:from>
    <xdr:to>
      <xdr:col>67</xdr:col>
      <xdr:colOff>101600</xdr:colOff>
      <xdr:row>38</xdr:row>
      <xdr:rowOff>90328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5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81455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59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58563</xdr:rowOff>
    </xdr:from>
    <xdr:to>
      <xdr:col>85</xdr:col>
      <xdr:colOff>127000</xdr:colOff>
      <xdr:row>57</xdr:row>
      <xdr:rowOff>69748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659763"/>
          <a:ext cx="838200" cy="18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69748</xdr:rowOff>
    </xdr:from>
    <xdr:to>
      <xdr:col>81</xdr:col>
      <xdr:colOff>50800</xdr:colOff>
      <xdr:row>58</xdr:row>
      <xdr:rowOff>78370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842398"/>
          <a:ext cx="889000" cy="180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78370</xdr:rowOff>
    </xdr:from>
    <xdr:to>
      <xdr:col>76</xdr:col>
      <xdr:colOff>114300</xdr:colOff>
      <xdr:row>58</xdr:row>
      <xdr:rowOff>129870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22470"/>
          <a:ext cx="889000" cy="5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114783</xdr:rowOff>
    </xdr:from>
    <xdr:to>
      <xdr:col>71</xdr:col>
      <xdr:colOff>177800</xdr:colOff>
      <xdr:row>58</xdr:row>
      <xdr:rowOff>129870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887433"/>
          <a:ext cx="889000" cy="18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52053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48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58584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7763</xdr:rowOff>
    </xdr:from>
    <xdr:to>
      <xdr:col>85</xdr:col>
      <xdr:colOff>177800</xdr:colOff>
      <xdr:row>56</xdr:row>
      <xdr:rowOff>109363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60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157640</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58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18948</xdr:rowOff>
    </xdr:from>
    <xdr:to>
      <xdr:col>81</xdr:col>
      <xdr:colOff>101600</xdr:colOff>
      <xdr:row>57</xdr:row>
      <xdr:rowOff>120548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9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111675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27570</xdr:rowOff>
    </xdr:from>
    <xdr:to>
      <xdr:col>76</xdr:col>
      <xdr:colOff>165100</xdr:colOff>
      <xdr:row>58</xdr:row>
      <xdr:rowOff>129170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7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120297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6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79070</xdr:rowOff>
    </xdr:from>
    <xdr:to>
      <xdr:col>72</xdr:col>
      <xdr:colOff>38100</xdr:colOff>
      <xdr:row>59</xdr:row>
      <xdr:rowOff>9220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1002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347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11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63983</xdr:rowOff>
    </xdr:from>
    <xdr:to>
      <xdr:col>67</xdr:col>
      <xdr:colOff>101600</xdr:colOff>
      <xdr:row>57</xdr:row>
      <xdr:rowOff>165583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3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156710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2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125527</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498627"/>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125527</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98627"/>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74727</xdr:rowOff>
    </xdr:from>
    <xdr:to>
      <xdr:col>72</xdr:col>
      <xdr:colOff>38100</xdr:colOff>
      <xdr:row>79</xdr:row>
      <xdr:rowOff>4877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4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167454</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46333" y="135405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88836</xdr:rowOff>
    </xdr:from>
    <xdr:to>
      <xdr:col>85</xdr:col>
      <xdr:colOff>127000</xdr:colOff>
      <xdr:row>96</xdr:row>
      <xdr:rowOff>99067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548036"/>
          <a:ext cx="838200" cy="1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74854</xdr:rowOff>
    </xdr:from>
    <xdr:to>
      <xdr:col>81</xdr:col>
      <xdr:colOff>50800</xdr:colOff>
      <xdr:row>96</xdr:row>
      <xdr:rowOff>88836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534054"/>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4787</xdr:rowOff>
    </xdr:from>
    <xdr:to>
      <xdr:col>76</xdr:col>
      <xdr:colOff>114300</xdr:colOff>
      <xdr:row>96</xdr:row>
      <xdr:rowOff>74854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463987"/>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4787</xdr:rowOff>
    </xdr:from>
    <xdr:to>
      <xdr:col>71</xdr:col>
      <xdr:colOff>177800</xdr:colOff>
      <xdr:row>96</xdr:row>
      <xdr:rowOff>34240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463987"/>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93921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5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48267</xdr:rowOff>
    </xdr:from>
    <xdr:to>
      <xdr:col>85</xdr:col>
      <xdr:colOff>177800</xdr:colOff>
      <xdr:row>96</xdr:row>
      <xdr:rowOff>149867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0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26694</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38036</xdr:rowOff>
    </xdr:from>
    <xdr:to>
      <xdr:col>81</xdr:col>
      <xdr:colOff>101600</xdr:colOff>
      <xdr:row>96</xdr:row>
      <xdr:rowOff>139636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49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130763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589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24054</xdr:rowOff>
    </xdr:from>
    <xdr:to>
      <xdr:col>76</xdr:col>
      <xdr:colOff>165100</xdr:colOff>
      <xdr:row>96</xdr:row>
      <xdr:rowOff>125654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48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116781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57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125437</xdr:rowOff>
    </xdr:from>
    <xdr:to>
      <xdr:col>72</xdr:col>
      <xdr:colOff>38100</xdr:colOff>
      <xdr:row>96</xdr:row>
      <xdr:rowOff>55587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41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72114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18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154890</xdr:rowOff>
    </xdr:from>
    <xdr:to>
      <xdr:col>67</xdr:col>
      <xdr:colOff>101600</xdr:colOff>
      <xdr:row>96</xdr:row>
      <xdr:rowOff>85040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44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101567</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2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住民一人当たりの目的別決算では、厳しい財政状況の中で施設整備事業を中心に事業実施内容を精査している影響で、多くの項目において全国、類団及び京都府内平均値より低い値となっていますが、一方で経常収支比率は高い傾向を示しているとおり、財政状況も厳しく、限りある歳入の範囲内において、効率的な財政運営に取り組んでいるところです。</a:t>
          </a:r>
          <a:endParaRPr lang="ja-JP" altLang="ja-JP" sz="1400">
            <a:effectLst/>
          </a:endParaRPr>
        </a:p>
        <a:p>
          <a:pPr eaLnBrk="1" fontAlgn="auto" latinLnBrk="0" hangingPunct="1"/>
          <a:r>
            <a:rPr kumimoji="1" lang="ja-JP" altLang="ja-JP" sz="1100" b="1"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公共施設アセットマネジメントを推進していく中で、普通建設事業を適正な規模で進めていく一方で、新たな財政需要等に対応する財源を確保するため、健全財政を堅持し、歳出の抑制を図り、持続可能な財政運営に引き続き取り組みます。</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持続可能な財政運営に資するため、予算執行の中で決算状況が改善された場合には、財政調整基金への積み立てを図ってまいりました。しかしながら、令和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年度については財政調整基金の取崩を実施し、残高が前年度から</a:t>
          </a:r>
          <a:r>
            <a:rPr kumimoji="1" lang="en-US" altLang="ja-JP" sz="1100" b="0" i="0" baseline="0">
              <a:solidFill>
                <a:schemeClr val="dk1"/>
              </a:solidFill>
              <a:effectLst/>
              <a:latin typeface="+mn-lt"/>
              <a:ea typeface="+mn-ea"/>
              <a:cs typeface="+mn-cs"/>
            </a:rPr>
            <a:t>0.54</a:t>
          </a:r>
          <a:r>
            <a:rPr kumimoji="1" lang="ja-JP" altLang="ja-JP" sz="1100" b="0" i="0" baseline="0">
              <a:solidFill>
                <a:schemeClr val="dk1"/>
              </a:solidFill>
              <a:effectLst/>
              <a:latin typeface="+mn-lt"/>
              <a:ea typeface="+mn-ea"/>
              <a:cs typeface="+mn-cs"/>
            </a:rPr>
            <a:t>ポイント減少しました。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今後も適正な財政運営を進め、基金の確保を図ります。</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年度については、標準財政規模に対する黒字比率は全会計で</a:t>
          </a:r>
          <a:r>
            <a:rPr kumimoji="1" lang="en-US" altLang="ja-JP" sz="1100" b="0" i="0" baseline="0">
              <a:solidFill>
                <a:schemeClr val="dk1"/>
              </a:solidFill>
              <a:effectLst/>
              <a:latin typeface="+mn-lt"/>
              <a:ea typeface="+mn-ea"/>
              <a:cs typeface="+mn-cs"/>
            </a:rPr>
            <a:t>7.39</a:t>
          </a:r>
          <a:r>
            <a:rPr kumimoji="1" lang="ja-JP" altLang="ja-JP" sz="1100" b="0" i="0" baseline="0">
              <a:solidFill>
                <a:schemeClr val="dk1"/>
              </a:solidFill>
              <a:effectLst/>
              <a:latin typeface="+mn-lt"/>
              <a:ea typeface="+mn-ea"/>
              <a:cs typeface="+mn-cs"/>
            </a:rPr>
            <a:t>％となっています。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年度の連結実質赤字比率は全会計黒字により、算定されていません。</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今後も適正な財政運営に向けた取組みを進めていきます。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8.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9.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0.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1.bin"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5.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6.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77219328</v>
      </c>
      <c r="BO4" s="358"/>
      <c r="BP4" s="358"/>
      <c r="BQ4" s="358"/>
      <c r="BR4" s="358"/>
      <c r="BS4" s="358"/>
      <c r="BT4" s="358"/>
      <c r="BU4" s="359"/>
      <c r="BV4" s="357">
        <v>72613463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2.2999999999999998</v>
      </c>
      <c r="CU4" s="364"/>
      <c r="CV4" s="364"/>
      <c r="CW4" s="364"/>
      <c r="CX4" s="364"/>
      <c r="CY4" s="364"/>
      <c r="CZ4" s="364"/>
      <c r="DA4" s="365"/>
      <c r="DB4" s="363">
        <v>2.2999999999999998</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76096908</v>
      </c>
      <c r="BO5" s="395"/>
      <c r="BP5" s="395"/>
      <c r="BQ5" s="395"/>
      <c r="BR5" s="395"/>
      <c r="BS5" s="395"/>
      <c r="BT5" s="395"/>
      <c r="BU5" s="396"/>
      <c r="BV5" s="394">
        <v>71236632</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94.1</v>
      </c>
      <c r="CU5" s="392"/>
      <c r="CV5" s="392"/>
      <c r="CW5" s="392"/>
      <c r="CX5" s="392"/>
      <c r="CY5" s="392"/>
      <c r="CZ5" s="392"/>
      <c r="DA5" s="393"/>
      <c r="DB5" s="391">
        <v>93</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1122420</v>
      </c>
      <c r="BO6" s="395"/>
      <c r="BP6" s="395"/>
      <c r="BQ6" s="395"/>
      <c r="BR6" s="395"/>
      <c r="BS6" s="395"/>
      <c r="BT6" s="395"/>
      <c r="BU6" s="396"/>
      <c r="BV6" s="394">
        <v>1376831</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94.6</v>
      </c>
      <c r="CU6" s="432"/>
      <c r="CV6" s="432"/>
      <c r="CW6" s="432"/>
      <c r="CX6" s="432"/>
      <c r="CY6" s="432"/>
      <c r="CZ6" s="432"/>
      <c r="DA6" s="433"/>
      <c r="DB6" s="431">
        <v>94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219847</v>
      </c>
      <c r="BO7" s="395"/>
      <c r="BP7" s="395"/>
      <c r="BQ7" s="395"/>
      <c r="BR7" s="395"/>
      <c r="BS7" s="395"/>
      <c r="BT7" s="395"/>
      <c r="BU7" s="396"/>
      <c r="BV7" s="394">
        <v>498873</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38841323</v>
      </c>
      <c r="CU7" s="395"/>
      <c r="CV7" s="395"/>
      <c r="CW7" s="395"/>
      <c r="CX7" s="395"/>
      <c r="CY7" s="395"/>
      <c r="CZ7" s="395"/>
      <c r="DA7" s="396"/>
      <c r="DB7" s="394">
        <v>38107164</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902573</v>
      </c>
      <c r="BO8" s="395"/>
      <c r="BP8" s="395"/>
      <c r="BQ8" s="395"/>
      <c r="BR8" s="395"/>
      <c r="BS8" s="395"/>
      <c r="BT8" s="395"/>
      <c r="BU8" s="396"/>
      <c r="BV8" s="394">
        <v>877958</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0.69</v>
      </c>
      <c r="CU8" s="435"/>
      <c r="CV8" s="435"/>
      <c r="CW8" s="435"/>
      <c r="CX8" s="435"/>
      <c r="CY8" s="435"/>
      <c r="CZ8" s="435"/>
      <c r="DA8" s="436"/>
      <c r="DB8" s="434">
        <v>0.7</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179630</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24615</v>
      </c>
      <c r="BO9" s="395"/>
      <c r="BP9" s="395"/>
      <c r="BQ9" s="395"/>
      <c r="BR9" s="395"/>
      <c r="BS9" s="395"/>
      <c r="BT9" s="395"/>
      <c r="BU9" s="396"/>
      <c r="BV9" s="394">
        <v>19632</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8.8000000000000007</v>
      </c>
      <c r="CU9" s="392"/>
      <c r="CV9" s="392"/>
      <c r="CW9" s="392"/>
      <c r="CX9" s="392"/>
      <c r="CY9" s="392"/>
      <c r="CZ9" s="392"/>
      <c r="DA9" s="393"/>
      <c r="DB9" s="391">
        <v>9.4</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184678</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3334</v>
      </c>
      <c r="BO10" s="395"/>
      <c r="BP10" s="395"/>
      <c r="BQ10" s="395"/>
      <c r="BR10" s="395"/>
      <c r="BS10" s="395"/>
      <c r="BT10" s="395"/>
      <c r="BU10" s="396"/>
      <c r="BV10" s="394">
        <v>1650</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179582</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150000</v>
      </c>
      <c r="BO12" s="395"/>
      <c r="BP12" s="395"/>
      <c r="BQ12" s="395"/>
      <c r="BR12" s="395"/>
      <c r="BS12" s="395"/>
      <c r="BT12" s="395"/>
      <c r="BU12" s="396"/>
      <c r="BV12" s="394">
        <v>150000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175750</v>
      </c>
      <c r="S13" s="479"/>
      <c r="T13" s="479"/>
      <c r="U13" s="479"/>
      <c r="V13" s="480"/>
      <c r="W13" s="410" t="s">
        <v>131</v>
      </c>
      <c r="X13" s="411"/>
      <c r="Y13" s="411"/>
      <c r="Z13" s="411"/>
      <c r="AA13" s="411"/>
      <c r="AB13" s="401"/>
      <c r="AC13" s="445">
        <v>573</v>
      </c>
      <c r="AD13" s="446"/>
      <c r="AE13" s="446"/>
      <c r="AF13" s="446"/>
      <c r="AG13" s="488"/>
      <c r="AH13" s="445">
        <v>574</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-122051</v>
      </c>
      <c r="BO13" s="395"/>
      <c r="BP13" s="395"/>
      <c r="BQ13" s="395"/>
      <c r="BR13" s="395"/>
      <c r="BS13" s="395"/>
      <c r="BT13" s="395"/>
      <c r="BU13" s="396"/>
      <c r="BV13" s="394">
        <v>-128718</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-1.2</v>
      </c>
      <c r="CU13" s="392"/>
      <c r="CV13" s="392"/>
      <c r="CW13" s="392"/>
      <c r="CX13" s="392"/>
      <c r="CY13" s="392"/>
      <c r="CZ13" s="392"/>
      <c r="DA13" s="393"/>
      <c r="DB13" s="391">
        <v>-1</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180943</v>
      </c>
      <c r="S14" s="479"/>
      <c r="T14" s="479"/>
      <c r="U14" s="479"/>
      <c r="V14" s="480"/>
      <c r="W14" s="384"/>
      <c r="X14" s="385"/>
      <c r="Y14" s="385"/>
      <c r="Z14" s="385"/>
      <c r="AA14" s="385"/>
      <c r="AB14" s="374"/>
      <c r="AC14" s="481">
        <v>0.8</v>
      </c>
      <c r="AD14" s="482"/>
      <c r="AE14" s="482"/>
      <c r="AF14" s="482"/>
      <c r="AG14" s="483"/>
      <c r="AH14" s="481">
        <v>0.8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177501</v>
      </c>
      <c r="S15" s="479"/>
      <c r="T15" s="479"/>
      <c r="U15" s="479"/>
      <c r="V15" s="480"/>
      <c r="W15" s="410" t="s">
        <v>137</v>
      </c>
      <c r="X15" s="411"/>
      <c r="Y15" s="411"/>
      <c r="Z15" s="411"/>
      <c r="AA15" s="411"/>
      <c r="AB15" s="401"/>
      <c r="AC15" s="445">
        <v>18430</v>
      </c>
      <c r="AD15" s="446"/>
      <c r="AE15" s="446"/>
      <c r="AF15" s="446"/>
      <c r="AG15" s="488"/>
      <c r="AH15" s="445">
        <v>19292</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22267596</v>
      </c>
      <c r="BO15" s="358"/>
      <c r="BP15" s="358"/>
      <c r="BQ15" s="358"/>
      <c r="BR15" s="358"/>
      <c r="BS15" s="358"/>
      <c r="BT15" s="358"/>
      <c r="BU15" s="359"/>
      <c r="BV15" s="357">
        <v>22049671</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24.8</v>
      </c>
      <c r="AD16" s="482"/>
      <c r="AE16" s="482"/>
      <c r="AF16" s="482"/>
      <c r="AG16" s="483"/>
      <c r="AH16" s="481">
        <v>25.6</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32665859</v>
      </c>
      <c r="BO16" s="395"/>
      <c r="BP16" s="395"/>
      <c r="BQ16" s="395"/>
      <c r="BR16" s="395"/>
      <c r="BS16" s="395"/>
      <c r="BT16" s="395"/>
      <c r="BU16" s="396"/>
      <c r="BV16" s="394">
        <v>31730538</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55325</v>
      </c>
      <c r="AD17" s="446"/>
      <c r="AE17" s="446"/>
      <c r="AF17" s="446"/>
      <c r="AG17" s="488"/>
      <c r="AH17" s="445">
        <v>55354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28256821</v>
      </c>
      <c r="BO17" s="395"/>
      <c r="BP17" s="395"/>
      <c r="BQ17" s="395"/>
      <c r="BR17" s="395"/>
      <c r="BS17" s="395"/>
      <c r="BT17" s="395"/>
      <c r="BU17" s="396"/>
      <c r="BV17" s="394">
        <v>27953762</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67.540000000000006</v>
      </c>
      <c r="M18" s="518"/>
      <c r="N18" s="518"/>
      <c r="O18" s="518"/>
      <c r="P18" s="518"/>
      <c r="Q18" s="518"/>
      <c r="R18" s="519"/>
      <c r="S18" s="519"/>
      <c r="T18" s="519"/>
      <c r="U18" s="519"/>
      <c r="V18" s="520"/>
      <c r="W18" s="412"/>
      <c r="X18" s="413"/>
      <c r="Y18" s="413"/>
      <c r="Z18" s="413"/>
      <c r="AA18" s="413"/>
      <c r="AB18" s="404"/>
      <c r="AC18" s="521">
        <v>74.400000000000006</v>
      </c>
      <c r="AD18" s="522"/>
      <c r="AE18" s="522"/>
      <c r="AF18" s="522"/>
      <c r="AG18" s="523"/>
      <c r="AH18" s="521">
        <v>73.599999999999994</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37962622</v>
      </c>
      <c r="BO18" s="395"/>
      <c r="BP18" s="395"/>
      <c r="BQ18" s="395"/>
      <c r="BR18" s="395"/>
      <c r="BS18" s="395"/>
      <c r="BT18" s="395"/>
      <c r="BU18" s="396"/>
      <c r="BV18" s="394">
        <v>36297288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2660</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47492451</v>
      </c>
      <c r="BO19" s="395"/>
      <c r="BP19" s="395"/>
      <c r="BQ19" s="395"/>
      <c r="BR19" s="395"/>
      <c r="BS19" s="395"/>
      <c r="BT19" s="395"/>
      <c r="BU19" s="396"/>
      <c r="BV19" s="394">
        <v>45878917</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73595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38747433</v>
      </c>
      <c r="BO22" s="358"/>
      <c r="BP22" s="358"/>
      <c r="BQ22" s="358"/>
      <c r="BR22" s="358"/>
      <c r="BS22" s="358"/>
      <c r="BT22" s="358"/>
      <c r="BU22" s="359"/>
      <c r="BV22" s="357">
        <v>38039303</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31726067</v>
      </c>
      <c r="BO23" s="395"/>
      <c r="BP23" s="395"/>
      <c r="BQ23" s="395"/>
      <c r="BR23" s="395"/>
      <c r="BS23" s="395"/>
      <c r="BT23" s="395"/>
      <c r="BU23" s="396"/>
      <c r="BV23" s="394">
        <v>30940452</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9675</v>
      </c>
      <c r="R24" s="446"/>
      <c r="S24" s="446"/>
      <c r="T24" s="446"/>
      <c r="U24" s="446"/>
      <c r="V24" s="488"/>
      <c r="W24" s="540"/>
      <c r="X24" s="541"/>
      <c r="Y24" s="542"/>
      <c r="Z24" s="444" t="s">
        <v>162</v>
      </c>
      <c r="AA24" s="424"/>
      <c r="AB24" s="424"/>
      <c r="AC24" s="424"/>
      <c r="AD24" s="424"/>
      <c r="AE24" s="424"/>
      <c r="AF24" s="424"/>
      <c r="AG24" s="425"/>
      <c r="AH24" s="445">
        <v>1240</v>
      </c>
      <c r="AI24" s="446"/>
      <c r="AJ24" s="446"/>
      <c r="AK24" s="446"/>
      <c r="AL24" s="488"/>
      <c r="AM24" s="445">
        <v>4120520</v>
      </c>
      <c r="AN24" s="446"/>
      <c r="AO24" s="446"/>
      <c r="AP24" s="446"/>
      <c r="AQ24" s="446"/>
      <c r="AR24" s="488"/>
      <c r="AS24" s="445">
        <v>3323</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22608385</v>
      </c>
      <c r="BO24" s="395"/>
      <c r="BP24" s="395"/>
      <c r="BQ24" s="395"/>
      <c r="BR24" s="395"/>
      <c r="BS24" s="395"/>
      <c r="BT24" s="395"/>
      <c r="BU24" s="396"/>
      <c r="BV24" s="394">
        <v>19792505</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8234</v>
      </c>
      <c r="R25" s="446"/>
      <c r="S25" s="446"/>
      <c r="T25" s="446"/>
      <c r="U25" s="446"/>
      <c r="V25" s="488"/>
      <c r="W25" s="540"/>
      <c r="X25" s="541"/>
      <c r="Y25" s="542"/>
      <c r="Z25" s="444" t="s">
        <v>165</v>
      </c>
      <c r="AA25" s="424"/>
      <c r="AB25" s="424"/>
      <c r="AC25" s="424"/>
      <c r="AD25" s="424"/>
      <c r="AE25" s="424"/>
      <c r="AF25" s="424"/>
      <c r="AG25" s="425"/>
      <c r="AH25" s="445">
        <v>213</v>
      </c>
      <c r="AI25" s="446"/>
      <c r="AJ25" s="446"/>
      <c r="AK25" s="446"/>
      <c r="AL25" s="488"/>
      <c r="AM25" s="445">
        <v>719940</v>
      </c>
      <c r="AN25" s="446"/>
      <c r="AO25" s="446"/>
      <c r="AP25" s="446"/>
      <c r="AQ25" s="446"/>
      <c r="AR25" s="488"/>
      <c r="AS25" s="445">
        <v>3380</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12696558</v>
      </c>
      <c r="BO25" s="358"/>
      <c r="BP25" s="358"/>
      <c r="BQ25" s="358"/>
      <c r="BR25" s="358"/>
      <c r="BS25" s="358"/>
      <c r="BT25" s="358"/>
      <c r="BU25" s="359"/>
      <c r="BV25" s="357">
        <v>14807745</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7301</v>
      </c>
      <c r="R26" s="446"/>
      <c r="S26" s="446"/>
      <c r="T26" s="446"/>
      <c r="U26" s="446"/>
      <c r="V26" s="488"/>
      <c r="W26" s="540"/>
      <c r="X26" s="541"/>
      <c r="Y26" s="542"/>
      <c r="Z26" s="444" t="s">
        <v>168</v>
      </c>
      <c r="AA26" s="546"/>
      <c r="AB26" s="546"/>
      <c r="AC26" s="546"/>
      <c r="AD26" s="546"/>
      <c r="AE26" s="546"/>
      <c r="AF26" s="546"/>
      <c r="AG26" s="547"/>
      <c r="AH26" s="445">
        <v>183</v>
      </c>
      <c r="AI26" s="446"/>
      <c r="AJ26" s="446"/>
      <c r="AK26" s="446"/>
      <c r="AL26" s="488"/>
      <c r="AM26" s="445">
        <v>632997</v>
      </c>
      <c r="AN26" s="446"/>
      <c r="AO26" s="446"/>
      <c r="AP26" s="446"/>
      <c r="AQ26" s="446"/>
      <c r="AR26" s="488"/>
      <c r="AS26" s="445">
        <v>3459</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6350</v>
      </c>
      <c r="R27" s="446"/>
      <c r="S27" s="446"/>
      <c r="T27" s="446"/>
      <c r="U27" s="446"/>
      <c r="V27" s="488"/>
      <c r="W27" s="540"/>
      <c r="X27" s="541"/>
      <c r="Y27" s="542"/>
      <c r="Z27" s="444" t="s">
        <v>171</v>
      </c>
      <c r="AA27" s="424"/>
      <c r="AB27" s="424"/>
      <c r="AC27" s="424"/>
      <c r="AD27" s="424"/>
      <c r="AE27" s="424"/>
      <c r="AF27" s="424"/>
      <c r="AG27" s="425"/>
      <c r="AH27" s="445">
        <v>24</v>
      </c>
      <c r="AI27" s="446"/>
      <c r="AJ27" s="446"/>
      <c r="AK27" s="446"/>
      <c r="AL27" s="488"/>
      <c r="AM27" s="445">
        <v>88486</v>
      </c>
      <c r="AN27" s="446"/>
      <c r="AO27" s="446"/>
      <c r="AP27" s="446"/>
      <c r="AQ27" s="446"/>
      <c r="AR27" s="488"/>
      <c r="AS27" s="445">
        <v>3687</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1455438</v>
      </c>
      <c r="BO27" s="514"/>
      <c r="BP27" s="514"/>
      <c r="BQ27" s="514"/>
      <c r="BR27" s="514"/>
      <c r="BS27" s="514"/>
      <c r="BT27" s="514"/>
      <c r="BU27" s="515"/>
      <c r="BV27" s="513">
        <v>1453965</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5850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3312853</v>
      </c>
      <c r="BO28" s="358"/>
      <c r="BP28" s="358"/>
      <c r="BQ28" s="358"/>
      <c r="BR28" s="358"/>
      <c r="BS28" s="358"/>
      <c r="BT28" s="358"/>
      <c r="BU28" s="359"/>
      <c r="BV28" s="357">
        <v>3458084</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26</v>
      </c>
      <c r="M29" s="446"/>
      <c r="N29" s="446"/>
      <c r="O29" s="446"/>
      <c r="P29" s="488"/>
      <c r="Q29" s="445">
        <v>5350</v>
      </c>
      <c r="R29" s="446"/>
      <c r="S29" s="446"/>
      <c r="T29" s="446"/>
      <c r="U29" s="446"/>
      <c r="V29" s="488"/>
      <c r="W29" s="543"/>
      <c r="X29" s="544"/>
      <c r="Y29" s="545"/>
      <c r="Z29" s="444" t="s">
        <v>177</v>
      </c>
      <c r="AA29" s="424"/>
      <c r="AB29" s="424"/>
      <c r="AC29" s="424"/>
      <c r="AD29" s="424"/>
      <c r="AE29" s="424"/>
      <c r="AF29" s="424"/>
      <c r="AG29" s="425"/>
      <c r="AH29" s="445">
        <v>1264</v>
      </c>
      <c r="AI29" s="446"/>
      <c r="AJ29" s="446"/>
      <c r="AK29" s="446"/>
      <c r="AL29" s="488"/>
      <c r="AM29" s="445">
        <v>4209006</v>
      </c>
      <c r="AN29" s="446"/>
      <c r="AO29" s="446"/>
      <c r="AP29" s="446"/>
      <c r="AQ29" s="446"/>
      <c r="AR29" s="488"/>
      <c r="AS29" s="445">
        <v>3330</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3673095</v>
      </c>
      <c r="BO29" s="395"/>
      <c r="BP29" s="395"/>
      <c r="BQ29" s="395"/>
      <c r="BR29" s="395"/>
      <c r="BS29" s="395"/>
      <c r="BT29" s="395"/>
      <c r="BU29" s="396"/>
      <c r="BV29" s="394">
        <v>3486436</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100.8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3473307</v>
      </c>
      <c r="BO30" s="514"/>
      <c r="BP30" s="514"/>
      <c r="BQ30" s="514"/>
      <c r="BR30" s="514"/>
      <c r="BS30" s="514"/>
      <c r="BT30" s="514"/>
      <c r="BU30" s="515"/>
      <c r="BV30" s="513">
        <v>3509920</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城南衛生管理組合</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宇治市スポーツ協会</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墓地公園事業特別会計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後期高齢者医療事業特別会計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淀川・木津川水防事務組合</v>
      </c>
      <c r="BZ35" s="585"/>
      <c r="CA35" s="585"/>
      <c r="CB35" s="585"/>
      <c r="CC35" s="585"/>
      <c r="CD35" s="585"/>
      <c r="CE35" s="585"/>
      <c r="CF35" s="585"/>
      <c r="CG35" s="585"/>
      <c r="CH35" s="585"/>
      <c r="CI35" s="585"/>
      <c r="CJ35" s="585"/>
      <c r="CK35" s="585"/>
      <c r="CL35" s="585"/>
      <c r="CM35" s="585"/>
      <c r="CN35" s="163"/>
      <c r="CO35" s="584">
        <f t="shared" ref="CO35:CO43" si="3">IF(CQ35="","",CO34+1)</f>
        <v>17</v>
      </c>
      <c r="CP35" s="584"/>
      <c r="CQ35" s="585" t="str">
        <f>IF('各会計、関係団体の財政状況及び健全化判断比率'!BS8="","",'各会計、関係団体の財政状況及び健全化判断比率'!BS8)</f>
        <v>宇治廃棄物処理公社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介護保険事業特別会計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京都府自治会館管理組合</v>
      </c>
      <c r="BZ36" s="585"/>
      <c r="CA36" s="585"/>
      <c r="CB36" s="585"/>
      <c r="CC36" s="585"/>
      <c r="CD36" s="585"/>
      <c r="CE36" s="585"/>
      <c r="CF36" s="585"/>
      <c r="CG36" s="585"/>
      <c r="CH36" s="585"/>
      <c r="CI36" s="585"/>
      <c r="CJ36" s="585"/>
      <c r="CK36" s="585"/>
      <c r="CL36" s="585"/>
      <c r="CM36" s="585"/>
      <c r="CN36" s="163"/>
      <c r="CO36" s="584">
        <f t="shared" si="3"/>
        <v>18</v>
      </c>
      <c r="CP36" s="584"/>
      <c r="CQ36" s="585" t="str">
        <f>IF('各会計、関係団体の財政状況及び健全化判断比率'!BS9="","",'各会計、関係団体の財政状況及び健全化判断比率'!BS9)</f>
        <v>宇治市公園公社</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京都府住宅新築資金等貸付事業管理組合（一般会計）</v>
      </c>
      <c r="BZ37" s="585"/>
      <c r="CA37" s="585"/>
      <c r="CB37" s="585"/>
      <c r="CC37" s="585"/>
      <c r="CD37" s="585"/>
      <c r="CE37" s="585"/>
      <c r="CF37" s="585"/>
      <c r="CG37" s="585"/>
      <c r="CH37" s="585"/>
      <c r="CI37" s="585"/>
      <c r="CJ37" s="585"/>
      <c r="CK37" s="585"/>
      <c r="CL37" s="585"/>
      <c r="CM37" s="585"/>
      <c r="CN37" s="163"/>
      <c r="CO37" s="584">
        <f t="shared" si="3"/>
        <v>19</v>
      </c>
      <c r="CP37" s="584"/>
      <c r="CQ37" s="585" t="str">
        <f>IF('各会計、関係団体の財政状況及び健全化判断比率'!BS10="","",'各会計、関係団体の財政状況及び健全化判断比率'!BS10)</f>
        <v>宇治市福祉サービス公社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京都府住宅新築資金等貸付事業管理組合（特別会計）</v>
      </c>
      <c r="BZ38" s="585"/>
      <c r="CA38" s="585"/>
      <c r="CB38" s="585"/>
      <c r="CC38" s="585"/>
      <c r="CD38" s="585"/>
      <c r="CE38" s="585"/>
      <c r="CF38" s="585"/>
      <c r="CG38" s="585"/>
      <c r="CH38" s="585"/>
      <c r="CI38" s="585"/>
      <c r="CJ38" s="585"/>
      <c r="CK38" s="585"/>
      <c r="CL38" s="585"/>
      <c r="CM38" s="585"/>
      <c r="CN38" s="163"/>
      <c r="CO38" s="584">
        <f t="shared" si="3"/>
        <v>20</v>
      </c>
      <c r="CP38" s="584"/>
      <c r="CQ38" s="585" t="str">
        <f>IF('各会計、関係団体の財政状況及び健全化判断比率'!BS11="","",'各会計、関係団体の財政状況及び健全化判断比率'!BS11)</f>
        <v>宇治市野外活動センター</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京都府後期高齢者医療広域連合（一般会計）</v>
      </c>
      <c r="BZ39" s="585"/>
      <c r="CA39" s="585"/>
      <c r="CB39" s="585"/>
      <c r="CC39" s="585"/>
      <c r="CD39" s="585"/>
      <c r="CE39" s="585"/>
      <c r="CF39" s="585"/>
      <c r="CG39" s="585"/>
      <c r="CH39" s="585"/>
      <c r="CI39" s="585"/>
      <c r="CJ39" s="585"/>
      <c r="CK39" s="585"/>
      <c r="CL39" s="585"/>
      <c r="CM39" s="585"/>
      <c r="CN39" s="163"/>
      <c r="CO39" s="584">
        <f t="shared" si="3"/>
        <v>21</v>
      </c>
      <c r="CP39" s="584"/>
      <c r="CQ39" s="585" t="str">
        <f>IF('各会計、関係団体の財政状況及び健全化判断比率'!BS12="","",'各会計、関係団体の財政状況及び健全化判断比率'!BS12)</f>
        <v>エフエム宇治放送</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京都府後期高齢者医療広域連合（後期高齢者医療特別会計）</v>
      </c>
      <c r="BZ40" s="585"/>
      <c r="CA40" s="585"/>
      <c r="CB40" s="585"/>
      <c r="CC40" s="585"/>
      <c r="CD40" s="585"/>
      <c r="CE40" s="585"/>
      <c r="CF40" s="585"/>
      <c r="CG40" s="585"/>
      <c r="CH40" s="585"/>
      <c r="CI40" s="585"/>
      <c r="CJ40" s="585"/>
      <c r="CK40" s="585"/>
      <c r="CL40" s="585"/>
      <c r="CM40" s="585"/>
      <c r="CN40" s="163"/>
      <c r="CO40" s="584">
        <f t="shared" si="3"/>
        <v>22</v>
      </c>
      <c r="CP40" s="584"/>
      <c r="CQ40" s="585" t="str">
        <f>IF('各会計、関係団体の財政状況及び健全化判断比率'!BS13="","",'各会計、関係団体の財政状況及び健全化判断比率'!BS13)</f>
        <v>宇治市土地開発公社</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15</v>
      </c>
      <c r="BX41" s="584"/>
      <c r="BY41" s="585" t="str">
        <f>IF('各会計、関係団体の財政状況及び健全化判断比率'!B75="","",'各会計、関係団体の財政状況及び健全化判断比率'!B75)</f>
        <v>京都地方税機構</v>
      </c>
      <c r="BZ41" s="585"/>
      <c r="CA41" s="585"/>
      <c r="CB41" s="585"/>
      <c r="CC41" s="585"/>
      <c r="CD41" s="585"/>
      <c r="CE41" s="585"/>
      <c r="CF41" s="585"/>
      <c r="CG41" s="585"/>
      <c r="CH41" s="585"/>
      <c r="CI41" s="585"/>
      <c r="CJ41" s="585"/>
      <c r="CK41" s="585"/>
      <c r="CL41" s="585"/>
      <c r="CM41" s="585"/>
      <c r="CN41" s="163"/>
      <c r="CO41" s="584">
        <f t="shared" si="3"/>
        <v>23</v>
      </c>
      <c r="CP41" s="584"/>
      <c r="CQ41" s="585" t="str">
        <f>IF('各会計、関係団体の財政状況及び健全化判断比率'!BS14="","",'各会計、関係団体の財政状況及び健全化判断比率'!BS14)</f>
        <v>宇治市文化財愛護協会</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RsdbW3pAWnTopEekEXOZYWNwUh2gPBsNncU6puxz0z4bAU60d9xGdDm69QzJxuC/Z54PH1UYdBdUrWqlXc1ofA==" saltValue="/YvmiVXl6YO+Ia9xkXob4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F30" zoomScale="96" zoomScaleNormal="96" zoomScaleSheetLayoutView="100" workbookViewId="0">
      <selection activeCell="J34" sqref="J34:J39"/>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532</v>
      </c>
      <c r="D34" s="1136"/>
      <c r="E34" s="1137"/>
      <c r="F34" s="32">
        <v>5.12</v>
      </c>
      <c r="G34" s="33">
        <v>4.45</v>
      </c>
      <c r="H34" s="33">
        <v>3.63</v>
      </c>
      <c r="I34" s="33">
        <v>3.55</v>
      </c>
      <c r="J34" s="34">
        <v>3.75</v>
      </c>
      <c r="K34" s="22"/>
      <c r="L34" s="22"/>
      <c r="M34" s="22"/>
      <c r="N34" s="22"/>
      <c r="O34" s="22"/>
      <c r="P34" s="22"/>
    </row>
    <row r="35" spans="1:16" ht="39" customHeight="1" x14ac:dyDescent="0.2">
      <c r="A35" s="22"/>
      <c r="B35" s="35"/>
      <c r="C35" s="1132" t="s">
        <v>533</v>
      </c>
      <c r="D35" s="1132"/>
      <c r="E35" s="1133"/>
      <c r="F35" s="36">
        <v>1.85</v>
      </c>
      <c r="G35" s="37">
        <v>2.19</v>
      </c>
      <c r="H35" s="37">
        <v>2.29</v>
      </c>
      <c r="I35" s="37">
        <v>2.2999999999999998</v>
      </c>
      <c r="J35" s="38">
        <v>2.3199999999999998</v>
      </c>
      <c r="K35" s="22"/>
      <c r="L35" s="22"/>
      <c r="M35" s="22"/>
      <c r="N35" s="22"/>
      <c r="O35" s="22"/>
      <c r="P35" s="22"/>
    </row>
    <row r="36" spans="1:16" ht="39" customHeight="1" x14ac:dyDescent="0.2">
      <c r="A36" s="22"/>
      <c r="B36" s="35"/>
      <c r="C36" s="1132" t="s">
        <v>534</v>
      </c>
      <c r="D36" s="1132"/>
      <c r="E36" s="1133"/>
      <c r="F36" s="36">
        <v>1.69</v>
      </c>
      <c r="G36" s="37">
        <v>1.1200000000000001</v>
      </c>
      <c r="H36" s="37">
        <v>1.48</v>
      </c>
      <c r="I36" s="37">
        <v>1.93</v>
      </c>
      <c r="J36" s="38">
        <v>0.76</v>
      </c>
      <c r="K36" s="22"/>
      <c r="L36" s="22"/>
      <c r="M36" s="22"/>
      <c r="N36" s="22"/>
      <c r="O36" s="22"/>
      <c r="P36" s="22"/>
    </row>
    <row r="37" spans="1:16" ht="39" customHeight="1" x14ac:dyDescent="0.2">
      <c r="A37" s="22"/>
      <c r="B37" s="35"/>
      <c r="C37" s="1132" t="s">
        <v>535</v>
      </c>
      <c r="D37" s="1132"/>
      <c r="E37" s="1133"/>
      <c r="F37" s="36">
        <v>0.54</v>
      </c>
      <c r="G37" s="37">
        <v>0.39</v>
      </c>
      <c r="H37" s="37">
        <v>0.3</v>
      </c>
      <c r="I37" s="37">
        <v>0.49</v>
      </c>
      <c r="J37" s="38">
        <v>0.51</v>
      </c>
      <c r="K37" s="22"/>
      <c r="L37" s="22"/>
      <c r="M37" s="22"/>
      <c r="N37" s="22"/>
      <c r="O37" s="22"/>
      <c r="P37" s="22"/>
    </row>
    <row r="38" spans="1:16" ht="39" customHeight="1" x14ac:dyDescent="0.2">
      <c r="A38" s="22"/>
      <c r="B38" s="35"/>
      <c r="C38" s="1132" t="s">
        <v>536</v>
      </c>
      <c r="D38" s="1132"/>
      <c r="E38" s="1133"/>
      <c r="F38" s="36">
        <v>0.02</v>
      </c>
      <c r="G38" s="37">
        <v>0.01</v>
      </c>
      <c r="H38" s="37">
        <v>0.01</v>
      </c>
      <c r="I38" s="37">
        <v>0.28999999999999998</v>
      </c>
      <c r="J38" s="38">
        <v>0.04</v>
      </c>
      <c r="K38" s="22"/>
      <c r="L38" s="22"/>
      <c r="M38" s="22"/>
      <c r="N38" s="22"/>
      <c r="O38" s="22"/>
      <c r="P38" s="22"/>
    </row>
    <row r="39" spans="1:16" ht="39" customHeight="1" x14ac:dyDescent="0.2">
      <c r="A39" s="22"/>
      <c r="B39" s="35"/>
      <c r="C39" s="1132" t="s">
        <v>537</v>
      </c>
      <c r="D39" s="1132"/>
      <c r="E39" s="1133"/>
      <c r="F39" s="36">
        <v>0</v>
      </c>
      <c r="G39" s="37">
        <v>0.1</v>
      </c>
      <c r="H39" s="37">
        <v>0.05</v>
      </c>
      <c r="I39" s="37">
        <v>0</v>
      </c>
      <c r="J39" s="38">
        <v>0.01</v>
      </c>
      <c r="K39" s="22"/>
      <c r="L39" s="22"/>
      <c r="M39" s="22"/>
      <c r="N39" s="22"/>
      <c r="O39" s="22"/>
      <c r="P39" s="22"/>
    </row>
    <row r="40" spans="1:16" ht="39" customHeight="1" x14ac:dyDescent="0.2">
      <c r="A40" s="22"/>
      <c r="B40" s="35"/>
      <c r="C40" s="1132" t="s">
        <v>538</v>
      </c>
      <c r="D40" s="1132"/>
      <c r="E40" s="1133"/>
      <c r="F40" s="36">
        <v>0</v>
      </c>
      <c r="G40" s="37">
        <v>0</v>
      </c>
      <c r="H40" s="37">
        <v>0</v>
      </c>
      <c r="I40" s="37">
        <v>0</v>
      </c>
      <c r="J40" s="38">
        <v>0</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540</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E4Dm+HyLWCrqQcYlcLZTZ61RQMgBb6d68qdsyQs2zKrZq+b+q2AxHJEgZblFKzeJv4Ylx/PZJkYNSPl+0pwCw==" saltValue="kBLkhv1lmQ+xuagmrGSF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G42" zoomScale="91" zoomScaleNormal="91" zoomScaleSheetLayoutView="55" workbookViewId="0">
      <selection activeCell="P54" sqref="P54"/>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5064</v>
      </c>
      <c r="L45" s="58">
        <v>4807</v>
      </c>
      <c r="M45" s="58">
        <v>4626</v>
      </c>
      <c r="N45" s="58">
        <v>4462</v>
      </c>
      <c r="O45" s="59">
        <v>4329</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1048</v>
      </c>
      <c r="L48" s="62">
        <v>1115</v>
      </c>
      <c r="M48" s="62">
        <v>1175</v>
      </c>
      <c r="N48" s="62">
        <v>1230</v>
      </c>
      <c r="O48" s="63">
        <v>1187</v>
      </c>
      <c r="P48" s="46"/>
      <c r="Q48" s="46"/>
      <c r="R48" s="46"/>
      <c r="S48" s="46"/>
      <c r="T48" s="46"/>
      <c r="U48" s="46"/>
    </row>
    <row r="49" spans="1:21" ht="30.75" customHeight="1" x14ac:dyDescent="0.2">
      <c r="A49" s="46"/>
      <c r="B49" s="1140"/>
      <c r="C49" s="1141"/>
      <c r="D49" s="60"/>
      <c r="E49" s="1146" t="s">
        <v>14</v>
      </c>
      <c r="F49" s="1146"/>
      <c r="G49" s="1146"/>
      <c r="H49" s="1146"/>
      <c r="I49" s="1146"/>
      <c r="J49" s="1147"/>
      <c r="K49" s="61">
        <v>356</v>
      </c>
      <c r="L49" s="62">
        <v>282</v>
      </c>
      <c r="M49" s="62">
        <v>283</v>
      </c>
      <c r="N49" s="62">
        <v>293</v>
      </c>
      <c r="O49" s="63">
        <v>290</v>
      </c>
      <c r="P49" s="46"/>
      <c r="Q49" s="46"/>
      <c r="R49" s="46"/>
      <c r="S49" s="46"/>
      <c r="T49" s="46"/>
      <c r="U49" s="46"/>
    </row>
    <row r="50" spans="1:21" ht="30.75" customHeight="1" x14ac:dyDescent="0.2">
      <c r="A50" s="46"/>
      <c r="B50" s="1140"/>
      <c r="C50" s="1141"/>
      <c r="D50" s="60"/>
      <c r="E50" s="1146" t="s">
        <v>15</v>
      </c>
      <c r="F50" s="1146"/>
      <c r="G50" s="1146"/>
      <c r="H50" s="1146"/>
      <c r="I50" s="1146"/>
      <c r="J50" s="1147"/>
      <c r="K50" s="61">
        <v>20</v>
      </c>
      <c r="L50" s="62">
        <v>15</v>
      </c>
      <c r="M50" s="62">
        <v>15</v>
      </c>
      <c r="N50" s="62">
        <v>13</v>
      </c>
      <c r="O50" s="63">
        <v>13</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6359</v>
      </c>
      <c r="L52" s="62">
        <v>6479</v>
      </c>
      <c r="M52" s="62">
        <v>6445</v>
      </c>
      <c r="N52" s="62">
        <v>6376</v>
      </c>
      <c r="O52" s="63">
        <v>6364</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129</v>
      </c>
      <c r="L53" s="67">
        <v>-260</v>
      </c>
      <c r="M53" s="67">
        <v>-346</v>
      </c>
      <c r="N53" s="67">
        <v>-378</v>
      </c>
      <c r="O53" s="68">
        <v>-545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EZKIo3gTwjcEIyEI1IfNL8kvfo8TyFzoFphWeNmoYk165BTZnorUrufR56+edWR0ouS9F4I/THrM2kxnJzHecg==" saltValue="6uZgKA+PSssL1vVRsbp33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H36" zoomScaleNormal="100" zoomScaleSheetLayoutView="100" workbookViewId="0">
      <selection activeCell="L51" sqref="L50:L51"/>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44174</v>
      </c>
      <c r="J41" s="331">
        <v>41353</v>
      </c>
      <c r="K41" s="331">
        <v>39007</v>
      </c>
      <c r="L41" s="331">
        <v>38039</v>
      </c>
      <c r="M41" s="332">
        <v>38747</v>
      </c>
    </row>
    <row r="42" spans="2:13" ht="27.75" customHeight="1" x14ac:dyDescent="0.2">
      <c r="B42" s="1171"/>
      <c r="C42" s="1172"/>
      <c r="D42" s="104"/>
      <c r="E42" s="1177" t="s">
        <v>32</v>
      </c>
      <c r="F42" s="1177"/>
      <c r="G42" s="1177"/>
      <c r="H42" s="1178"/>
      <c r="I42" s="333">
        <v>609</v>
      </c>
      <c r="J42" s="334">
        <v>1033</v>
      </c>
      <c r="K42" s="334">
        <v>833</v>
      </c>
      <c r="L42" s="334">
        <v>800</v>
      </c>
      <c r="M42" s="335">
        <v>770</v>
      </c>
    </row>
    <row r="43" spans="2:13" ht="27.75" customHeight="1" x14ac:dyDescent="0.2">
      <c r="B43" s="1171"/>
      <c r="C43" s="1172"/>
      <c r="D43" s="104"/>
      <c r="E43" s="1177" t="s">
        <v>33</v>
      </c>
      <c r="F43" s="1177"/>
      <c r="G43" s="1177"/>
      <c r="H43" s="1178"/>
      <c r="I43" s="333">
        <v>15013</v>
      </c>
      <c r="J43" s="334">
        <v>15172</v>
      </c>
      <c r="K43" s="334">
        <v>16036</v>
      </c>
      <c r="L43" s="334">
        <v>16670</v>
      </c>
      <c r="M43" s="335">
        <v>16973</v>
      </c>
    </row>
    <row r="44" spans="2:13" ht="27.75" customHeight="1" x14ac:dyDescent="0.2">
      <c r="B44" s="1171"/>
      <c r="C44" s="1172"/>
      <c r="D44" s="104"/>
      <c r="E44" s="1177" t="s">
        <v>34</v>
      </c>
      <c r="F44" s="1177"/>
      <c r="G44" s="1177"/>
      <c r="H44" s="1178"/>
      <c r="I44" s="333">
        <v>3000</v>
      </c>
      <c r="J44" s="334">
        <v>2825</v>
      </c>
      <c r="K44" s="334">
        <v>2795</v>
      </c>
      <c r="L44" s="334">
        <v>2903</v>
      </c>
      <c r="M44" s="335">
        <v>2794</v>
      </c>
    </row>
    <row r="45" spans="2:13" ht="27.75" customHeight="1" x14ac:dyDescent="0.2">
      <c r="B45" s="1171"/>
      <c r="C45" s="1172"/>
      <c r="D45" s="104"/>
      <c r="E45" s="1177" t="s">
        <v>35</v>
      </c>
      <c r="F45" s="1177"/>
      <c r="G45" s="1177"/>
      <c r="H45" s="1178"/>
      <c r="I45" s="333">
        <v>8850</v>
      </c>
      <c r="J45" s="334">
        <v>9317</v>
      </c>
      <c r="K45" s="334">
        <v>9958</v>
      </c>
      <c r="L45" s="334">
        <v>10528</v>
      </c>
      <c r="M45" s="335">
        <v>10557</v>
      </c>
    </row>
    <row r="46" spans="2:13" ht="27.75" customHeight="1" x14ac:dyDescent="0.2">
      <c r="B46" s="1171"/>
      <c r="C46" s="1172"/>
      <c r="D46" s="105"/>
      <c r="E46" s="1177" t="s">
        <v>36</v>
      </c>
      <c r="F46" s="1177"/>
      <c r="G46" s="1177"/>
      <c r="H46" s="1178"/>
      <c r="I46" s="333">
        <v>590</v>
      </c>
      <c r="J46" s="334">
        <v>256</v>
      </c>
      <c r="K46" s="334">
        <v>269</v>
      </c>
      <c r="L46" s="334">
        <v>269</v>
      </c>
      <c r="M46" s="335">
        <v>192</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10560</v>
      </c>
      <c r="J50" s="334">
        <v>12401</v>
      </c>
      <c r="K50" s="334">
        <v>12856</v>
      </c>
      <c r="L50" s="334">
        <v>12858</v>
      </c>
      <c r="M50" s="335">
        <v>12935</v>
      </c>
    </row>
    <row r="51" spans="2:13" ht="27.75" customHeight="1" x14ac:dyDescent="0.2">
      <c r="B51" s="1171"/>
      <c r="C51" s="1172"/>
      <c r="D51" s="104"/>
      <c r="E51" s="1177" t="s">
        <v>42</v>
      </c>
      <c r="F51" s="1177"/>
      <c r="G51" s="1177"/>
      <c r="H51" s="1178"/>
      <c r="I51" s="333">
        <v>15011</v>
      </c>
      <c r="J51" s="334">
        <v>16315</v>
      </c>
      <c r="K51" s="334">
        <v>15696</v>
      </c>
      <c r="L51" s="334">
        <v>15182</v>
      </c>
      <c r="M51" s="335">
        <v>14809</v>
      </c>
    </row>
    <row r="52" spans="2:13" ht="27.75" customHeight="1" x14ac:dyDescent="0.2">
      <c r="B52" s="1173"/>
      <c r="C52" s="1174"/>
      <c r="D52" s="104"/>
      <c r="E52" s="1177" t="s">
        <v>43</v>
      </c>
      <c r="F52" s="1177"/>
      <c r="G52" s="1177"/>
      <c r="H52" s="1178"/>
      <c r="I52" s="333">
        <v>65640</v>
      </c>
      <c r="J52" s="334">
        <v>64924</v>
      </c>
      <c r="K52" s="334">
        <v>64742</v>
      </c>
      <c r="L52" s="334">
        <v>63591</v>
      </c>
      <c r="M52" s="335">
        <v>62212</v>
      </c>
    </row>
    <row r="53" spans="2:13" ht="27.75" customHeight="1" thickBot="1" x14ac:dyDescent="0.25">
      <c r="B53" s="1184" t="s">
        <v>19</v>
      </c>
      <c r="C53" s="1185"/>
      <c r="D53" s="108"/>
      <c r="E53" s="1186" t="s">
        <v>44</v>
      </c>
      <c r="F53" s="1186"/>
      <c r="G53" s="1186"/>
      <c r="H53" s="1187"/>
      <c r="I53" s="336">
        <v>-18977</v>
      </c>
      <c r="J53" s="337">
        <v>-23686</v>
      </c>
      <c r="K53" s="337">
        <v>-24393</v>
      </c>
      <c r="L53" s="337">
        <v>-22421</v>
      </c>
      <c r="M53" s="338">
        <v>-19922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aaWD00NYx9QKHRdKbvgVqoFH8N6Iej9RZhjG69IOHzyT9zym4UXGE1MK+cVsgmmR/Sn/+7Rb6Jsgptcf53t21w==" saltValue="vb8V8hImdOt8Lgkf1fo0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topLeftCell="H55" zoomScale="85" zoomScaleNormal="85"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3605</v>
      </c>
      <c r="G55" s="339">
        <v>3458</v>
      </c>
      <c r="H55" s="340">
        <v>3313</v>
      </c>
    </row>
    <row r="56" spans="2:8" ht="52.5" customHeight="1" x14ac:dyDescent="0.2">
      <c r="B56" s="120"/>
      <c r="C56" s="1198" t="s">
        <v>47</v>
      </c>
      <c r="D56" s="1198"/>
      <c r="E56" s="1199"/>
      <c r="F56" s="341">
        <v>3034</v>
      </c>
      <c r="G56" s="341">
        <v>3486</v>
      </c>
      <c r="H56" s="342">
        <v>3673</v>
      </c>
    </row>
    <row r="57" spans="2:8" ht="53.25" customHeight="1" x14ac:dyDescent="0.2">
      <c r="B57" s="120"/>
      <c r="C57" s="1200" t="s">
        <v>48</v>
      </c>
      <c r="D57" s="1200"/>
      <c r="E57" s="1201"/>
      <c r="F57" s="343">
        <v>3445</v>
      </c>
      <c r="G57" s="343">
        <v>3510</v>
      </c>
      <c r="H57" s="344">
        <v>3473</v>
      </c>
    </row>
    <row r="58" spans="2:8" ht="45.75" customHeight="1" x14ac:dyDescent="0.2">
      <c r="B58" s="121"/>
      <c r="C58" s="1188" t="s">
        <v>637</v>
      </c>
      <c r="D58" s="1189"/>
      <c r="E58" s="1190"/>
      <c r="F58" s="345">
        <v>1630</v>
      </c>
      <c r="G58" s="345">
        <v>1703</v>
      </c>
      <c r="H58" s="346">
        <v>1754</v>
      </c>
    </row>
    <row r="59" spans="2:8" ht="45.75" customHeight="1" x14ac:dyDescent="0.2">
      <c r="B59" s="121"/>
      <c r="C59" s="1188" t="s">
        <v>638</v>
      </c>
      <c r="D59" s="1189"/>
      <c r="E59" s="1190"/>
      <c r="F59" s="345">
        <v>382</v>
      </c>
      <c r="G59" s="345">
        <v>376</v>
      </c>
      <c r="H59" s="346">
        <v>286</v>
      </c>
    </row>
    <row r="60" spans="2:8" ht="45.75" customHeight="1" x14ac:dyDescent="0.2">
      <c r="B60" s="121"/>
      <c r="C60" s="1188" t="s">
        <v>639</v>
      </c>
      <c r="D60" s="1189"/>
      <c r="E60" s="1190"/>
      <c r="F60" s="345">
        <v>378</v>
      </c>
      <c r="G60" s="345">
        <v>376</v>
      </c>
      <c r="H60" s="346">
        <v>373</v>
      </c>
    </row>
    <row r="61" spans="2:8" ht="45.75" customHeight="1" x14ac:dyDescent="0.2">
      <c r="B61" s="121"/>
      <c r="C61" s="1188" t="s">
        <v>640</v>
      </c>
      <c r="D61" s="1189"/>
      <c r="E61" s="1190"/>
      <c r="F61" s="345">
        <v>154</v>
      </c>
      <c r="G61" s="345">
        <v>154</v>
      </c>
      <c r="H61" s="346">
        <v>154</v>
      </c>
    </row>
    <row r="62" spans="2:8" ht="45.75" customHeight="1" thickBot="1" x14ac:dyDescent="0.25">
      <c r="B62" s="122"/>
      <c r="C62" s="1191" t="s">
        <v>641</v>
      </c>
      <c r="D62" s="1192"/>
      <c r="E62" s="1193"/>
      <c r="F62" s="347">
        <v>128</v>
      </c>
      <c r="G62" s="347">
        <v>128</v>
      </c>
      <c r="H62" s="348">
        <v>128</v>
      </c>
    </row>
    <row r="63" spans="2:8" ht="52.5" customHeight="1" thickBot="1" x14ac:dyDescent="0.25">
      <c r="B63" s="123"/>
      <c r="C63" s="1194" t="s">
        <v>49</v>
      </c>
      <c r="D63" s="1194"/>
      <c r="E63" s="1195"/>
      <c r="F63" s="349">
        <v>10084</v>
      </c>
      <c r="G63" s="349">
        <v>10454</v>
      </c>
      <c r="H63" s="350">
        <v>10459</v>
      </c>
    </row>
    <row r="64" spans="2:8" ht="13.2" x14ac:dyDescent="0.2"/>
  </sheetData>
  <sheetProtection algorithmName="SHA-512" hashValue="M9juuOPWPXBDSPoPPO6J/5D+Mz74K1uuQrH5eFCrACCc8Mv5KdaDs4XcwAyhHD2HixCtjUc984FHfHPkTEXlnQ==" saltValue="LG6fhHMfibfyrVDn9X9T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34983</v>
      </c>
      <c r="E3" s="142"/>
      <c r="F3" s="143">
        <v>39221</v>
      </c>
      <c r="G3" s="144"/>
      <c r="H3" s="145"/>
    </row>
    <row r="4" spans="1:8" x14ac:dyDescent="0.2">
      <c r="A4" s="146"/>
      <c r="B4" s="147"/>
      <c r="C4" s="148"/>
      <c r="D4" s="149">
        <v>15645</v>
      </c>
      <c r="E4" s="150"/>
      <c r="F4" s="151">
        <v>24821</v>
      </c>
      <c r="G4" s="152"/>
      <c r="H4" s="153"/>
    </row>
    <row r="5" spans="1:8" x14ac:dyDescent="0.2">
      <c r="A5" s="134" t="s">
        <v>519</v>
      </c>
      <c r="B5" s="139"/>
      <c r="C5" s="140"/>
      <c r="D5" s="141">
        <v>17913</v>
      </c>
      <c r="E5" s="142"/>
      <c r="F5" s="143">
        <v>38566</v>
      </c>
      <c r="G5" s="144"/>
      <c r="H5" s="145"/>
    </row>
    <row r="6" spans="1:8" x14ac:dyDescent="0.2">
      <c r="A6" s="146"/>
      <c r="B6" s="147"/>
      <c r="C6" s="148"/>
      <c r="D6" s="149">
        <v>11800</v>
      </c>
      <c r="E6" s="150"/>
      <c r="F6" s="151">
        <v>24059</v>
      </c>
      <c r="G6" s="152"/>
      <c r="H6" s="153"/>
    </row>
    <row r="7" spans="1:8" x14ac:dyDescent="0.2">
      <c r="A7" s="134" t="s">
        <v>520</v>
      </c>
      <c r="B7" s="139"/>
      <c r="C7" s="140"/>
      <c r="D7" s="141">
        <v>25308</v>
      </c>
      <c r="E7" s="142"/>
      <c r="F7" s="143">
        <v>35156</v>
      </c>
      <c r="G7" s="144"/>
      <c r="H7" s="145"/>
    </row>
    <row r="8" spans="1:8" x14ac:dyDescent="0.2">
      <c r="A8" s="146"/>
      <c r="B8" s="147"/>
      <c r="C8" s="148"/>
      <c r="D8" s="149">
        <v>19174</v>
      </c>
      <c r="E8" s="150"/>
      <c r="F8" s="151">
        <v>22430</v>
      </c>
      <c r="G8" s="152"/>
      <c r="H8" s="153"/>
    </row>
    <row r="9" spans="1:8" x14ac:dyDescent="0.2">
      <c r="A9" s="134" t="s">
        <v>521</v>
      </c>
      <c r="B9" s="139"/>
      <c r="C9" s="140"/>
      <c r="D9" s="141">
        <v>32077</v>
      </c>
      <c r="E9" s="142"/>
      <c r="F9" s="143">
        <v>37029</v>
      </c>
      <c r="G9" s="144"/>
      <c r="H9" s="145"/>
    </row>
    <row r="10" spans="1:8" x14ac:dyDescent="0.2">
      <c r="A10" s="146"/>
      <c r="B10" s="147"/>
      <c r="C10" s="148"/>
      <c r="D10" s="149">
        <v>21485</v>
      </c>
      <c r="E10" s="150"/>
      <c r="F10" s="151">
        <v>23232</v>
      </c>
      <c r="G10" s="152"/>
      <c r="H10" s="153"/>
    </row>
    <row r="11" spans="1:8" x14ac:dyDescent="0.2">
      <c r="A11" s="134" t="s">
        <v>522</v>
      </c>
      <c r="B11" s="139"/>
      <c r="C11" s="140"/>
      <c r="D11" s="141">
        <v>45445</v>
      </c>
      <c r="E11" s="142"/>
      <c r="F11" s="143">
        <v>44805</v>
      </c>
      <c r="G11" s="144"/>
      <c r="H11" s="145"/>
    </row>
    <row r="12" spans="1:8" x14ac:dyDescent="0.2">
      <c r="A12" s="146"/>
      <c r="B12" s="147"/>
      <c r="C12" s="154"/>
      <c r="D12" s="149">
        <v>30981</v>
      </c>
      <c r="E12" s="150"/>
      <c r="F12" s="151">
        <v>29857</v>
      </c>
      <c r="G12" s="152"/>
      <c r="H12" s="153"/>
    </row>
    <row r="13" spans="1:8" x14ac:dyDescent="0.2">
      <c r="A13" s="134"/>
      <c r="B13" s="139"/>
      <c r="C13" s="140"/>
      <c r="D13" s="141">
        <v>31145</v>
      </c>
      <c r="E13" s="142"/>
      <c r="F13" s="143">
        <v>38955</v>
      </c>
      <c r="G13" s="155"/>
      <c r="H13" s="145"/>
    </row>
    <row r="14" spans="1:8" x14ac:dyDescent="0.2">
      <c r="A14" s="146"/>
      <c r="B14" s="147"/>
      <c r="C14" s="148"/>
      <c r="D14" s="149">
        <v>19817</v>
      </c>
      <c r="E14" s="150"/>
      <c r="F14" s="151">
        <v>24880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1.85</v>
      </c>
      <c r="C19" s="156">
        <f>ROUND(VALUE(SUBSTITUTE(実質収支比率等に係る経年分析!G$48,"▲","-")),2)</f>
        <v>2.19</v>
      </c>
      <c r="D19" s="156">
        <f>ROUND(VALUE(SUBSTITUTE(実質収支比率等に係る経年分析!H$48,"▲","-")),2)</f>
        <v>2.2999999999999998</v>
      </c>
      <c r="E19" s="156">
        <f>ROUND(VALUE(SUBSTITUTE(実質収支比率等に係る経年分析!I$48,"▲","-")),2)</f>
        <v>2.2999999999999998</v>
      </c>
      <c r="F19" s="156">
        <f>ROUND(VALUE(SUBSTITUTE(実質収支比率等に係る経年分析!J$48,"▲","-")),2)</f>
        <v>2.3199999999999998</v>
      </c>
    </row>
    <row r="20" spans="1:11" x14ac:dyDescent="0.2">
      <c r="A20" s="156" t="s">
        <v>53</v>
      </c>
      <c r="B20" s="156">
        <f>ROUND(VALUE(SUBSTITUTE(実質収支比率等に係る経年分析!F$47,"▲","-")),2)</f>
        <v>7.83</v>
      </c>
      <c r="C20" s="156">
        <f>ROUND(VALUE(SUBSTITUTE(実質収支比率等に係る経年分析!G$47,"▲","-")),2)</f>
        <v>8.6999999999999993</v>
      </c>
      <c r="D20" s="156">
        <f>ROUND(VALUE(SUBSTITUTE(実質収支比率等に係る経年分析!H$47,"▲","-")),2)</f>
        <v>9.65</v>
      </c>
      <c r="E20" s="156">
        <f>ROUND(VALUE(SUBSTITUTE(実質収支比率等に係る経年分析!I$47,"▲","-")),2)</f>
        <v>9.07</v>
      </c>
      <c r="F20" s="156">
        <f>ROUND(VALUE(SUBSTITUTE(実質収支比率等に係る経年分析!J$47,"▲","-")),2)</f>
        <v>8.5299999999999994</v>
      </c>
    </row>
    <row r="21" spans="1:11" x14ac:dyDescent="0.2">
      <c r="A21" s="156" t="s">
        <v>54</v>
      </c>
      <c r="B21" s="156">
        <f>IF(ISNUMBER(VALUE(SUBSTITUTE(実質収支比率等に係る経年分析!F$49,"▲","-"))),ROUND(VALUE(SUBSTITUTE(実質収支比率等に係る経年分析!F$49,"▲","-")),2),NA())</f>
        <v>1.48</v>
      </c>
      <c r="C21" s="156">
        <f>IF(ISNUMBER(VALUE(SUBSTITUTE(実質収支比率等に係る経年分析!G$49,"▲","-"))),ROUND(VALUE(SUBSTITUTE(実質収支比率等に係る経年分析!G$49,"▲","-")),2),NA())</f>
        <v>3.05</v>
      </c>
      <c r="D21" s="156">
        <f>IF(ISNUMBER(VALUE(SUBSTITUTE(実質収支比率等に係る経年分析!H$49,"▲","-"))),ROUND(VALUE(SUBSTITUTE(実質収支比率等に係る経年分析!H$49,"▲","-")),2),NA())</f>
        <v>0.88</v>
      </c>
      <c r="E21" s="156">
        <f>IF(ISNUMBER(VALUE(SUBSTITUTE(実質収支比率等に係る経年分析!I$49,"▲","-"))),ROUND(VALUE(SUBSTITUTE(実質収支比率等に係る経年分析!I$49,"▲","-")),2),NA())</f>
        <v>-0.34</v>
      </c>
      <c r="F21" s="156">
        <f>IF(ISNUMBER(VALUE(SUBSTITUTE(実質収支比率等に係る経年分析!J$49,"▲","-"))),ROUND(VALUE(SUBSTITUTE(実質収支比率等に係る経年分析!J$49,"▲","-")),2),NA())</f>
        <v>-0.31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墓地公園事業特別会計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0.05</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0.01</v>
      </c>
    </row>
    <row r="32" spans="1:11" x14ac:dyDescent="0.2">
      <c r="A32" s="157" t="str">
        <f>IF(連結実質赤字比率に係る赤字・黒字の構成分析!C$38="",NA(),連結実質赤字比率に係る赤字・黒字の構成分析!C$38)</f>
        <v>後期高齢者医療事業特別会計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0.28999999999999998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0.04</v>
      </c>
    </row>
    <row r="33" spans="1:16" x14ac:dyDescent="0.2">
      <c r="A33" s="157" t="str">
        <f>IF(連結実質赤字比率に係る赤字・黒字の構成分析!C$37="",NA(),連結実質赤字比率に係る赤字・黒字の構成分析!C$37)</f>
        <v>公共下水道事業会計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0.39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0.49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0.51</v>
      </c>
    </row>
    <row r="34" spans="1:16" x14ac:dyDescent="0.2">
      <c r="A34" s="157" t="str">
        <f>IF(連結実質赤字比率に係る赤字・黒字の構成分析!C$36="",NA(),連結実質赤字比率に係る赤字・黒字の構成分析!C$36)</f>
        <v>介護保険事業特別会計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1.69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1.1200000000000001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1.48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1.93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0.76</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1.85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2.19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2.29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2.2999999999999998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2.3199999999999998</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5.12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4.45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3.63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3.55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3.75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6359</v>
      </c>
      <c r="E42" s="158"/>
      <c r="F42" s="158"/>
      <c r="G42" s="158">
        <f>'実質公債費比率（分子）の構造'!L$52</f>
        <v>6479</v>
      </c>
      <c r="H42" s="158"/>
      <c r="I42" s="158"/>
      <c r="J42" s="158">
        <f>'実質公債費比率（分子）の構造'!M$52</f>
        <v>6445</v>
      </c>
      <c r="K42" s="158"/>
      <c r="L42" s="158"/>
      <c r="M42" s="158">
        <f>'実質公債費比率（分子）の構造'!N$52</f>
        <v>6376</v>
      </c>
      <c r="N42" s="158"/>
      <c r="O42" s="158"/>
      <c r="P42" s="158">
        <f>'実質公債費比率（分子）の構造'!O$52</f>
        <v>6364</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20</v>
      </c>
      <c r="C44" s="158"/>
      <c r="D44" s="158"/>
      <c r="E44" s="158">
        <f>'実質公債費比率（分子）の構造'!L$50</f>
        <v>15</v>
      </c>
      <c r="F44" s="158"/>
      <c r="G44" s="158"/>
      <c r="H44" s="158">
        <f>'実質公債費比率（分子）の構造'!M$50</f>
        <v>15</v>
      </c>
      <c r="I44" s="158"/>
      <c r="J44" s="158"/>
      <c r="K44" s="158">
        <f>'実質公債費比率（分子）の構造'!N$50</f>
        <v>13</v>
      </c>
      <c r="L44" s="158"/>
      <c r="M44" s="158"/>
      <c r="N44" s="158">
        <f>'実質公債費比率（分子）の構造'!O$50</f>
        <v>13</v>
      </c>
      <c r="O44" s="158"/>
      <c r="P44" s="158"/>
    </row>
    <row r="45" spans="1:16" x14ac:dyDescent="0.2">
      <c r="A45" s="158" t="s">
        <v>63</v>
      </c>
      <c r="B45" s="158">
        <f>'実質公債費比率（分子）の構造'!K$49</f>
        <v>356</v>
      </c>
      <c r="C45" s="158"/>
      <c r="D45" s="158"/>
      <c r="E45" s="158">
        <f>'実質公債費比率（分子）の構造'!L$49</f>
        <v>282</v>
      </c>
      <c r="F45" s="158"/>
      <c r="G45" s="158"/>
      <c r="H45" s="158">
        <f>'実質公債費比率（分子）の構造'!M$49</f>
        <v>283</v>
      </c>
      <c r="I45" s="158"/>
      <c r="J45" s="158"/>
      <c r="K45" s="158">
        <f>'実質公債費比率（分子）の構造'!N$49</f>
        <v>293</v>
      </c>
      <c r="L45" s="158"/>
      <c r="M45" s="158"/>
      <c r="N45" s="158">
        <f>'実質公債費比率（分子）の構造'!O$49</f>
        <v>290</v>
      </c>
      <c r="O45" s="158"/>
      <c r="P45" s="158"/>
    </row>
    <row r="46" spans="1:16" x14ac:dyDescent="0.2">
      <c r="A46" s="158" t="s">
        <v>64</v>
      </c>
      <c r="B46" s="158">
        <f>'実質公債費比率（分子）の構造'!K$48</f>
        <v>1048</v>
      </c>
      <c r="C46" s="158"/>
      <c r="D46" s="158"/>
      <c r="E46" s="158">
        <f>'実質公債費比率（分子）の構造'!L$48</f>
        <v>1115</v>
      </c>
      <c r="F46" s="158"/>
      <c r="G46" s="158"/>
      <c r="H46" s="158">
        <f>'実質公債費比率（分子）の構造'!M$48</f>
        <v>1175</v>
      </c>
      <c r="I46" s="158"/>
      <c r="J46" s="158"/>
      <c r="K46" s="158">
        <f>'実質公債費比率（分子）の構造'!N$48</f>
        <v>1230</v>
      </c>
      <c r="L46" s="158"/>
      <c r="M46" s="158"/>
      <c r="N46" s="158">
        <f>'実質公債費比率（分子）の構造'!O$48</f>
        <v>1187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5064</v>
      </c>
      <c r="C49" s="158"/>
      <c r="D49" s="158"/>
      <c r="E49" s="158">
        <f>'実質公債費比率（分子）の構造'!L$45</f>
        <v>4807</v>
      </c>
      <c r="F49" s="158"/>
      <c r="G49" s="158"/>
      <c r="H49" s="158">
        <f>'実質公債費比率（分子）の構造'!M$45</f>
        <v>4626</v>
      </c>
      <c r="I49" s="158"/>
      <c r="J49" s="158"/>
      <c r="K49" s="158">
        <f>'実質公債費比率（分子）の構造'!N$45</f>
        <v>4462</v>
      </c>
      <c r="L49" s="158"/>
      <c r="M49" s="158"/>
      <c r="N49" s="158">
        <f>'実質公債費比率（分子）の構造'!O$45</f>
        <v>4329</v>
      </c>
      <c r="O49" s="158"/>
      <c r="P49" s="158"/>
    </row>
    <row r="50" spans="1:16" x14ac:dyDescent="0.2">
      <c r="A50" s="158" t="s">
        <v>67</v>
      </c>
      <c r="B50" s="158" t="e">
        <f>NA()</f>
        <v>#N/A</v>
      </c>
      <c r="C50" s="158">
        <f>IF(ISNUMBER('実質公債費比率（分子）の構造'!K$53),'実質公債費比率（分子）の構造'!K$53,NA())</f>
        <v>129</v>
      </c>
      <c r="D50" s="158" t="e">
        <f>NA()</f>
        <v>#N/A</v>
      </c>
      <c r="E50" s="158" t="e">
        <f>NA()</f>
        <v>#N/A</v>
      </c>
      <c r="F50" s="158">
        <f>IF(ISNUMBER('実質公債費比率（分子）の構造'!L$53),'実質公債費比率（分子）の構造'!L$53,NA())</f>
        <v>-260</v>
      </c>
      <c r="G50" s="158" t="e">
        <f>NA()</f>
        <v>#N/A</v>
      </c>
      <c r="H50" s="158" t="e">
        <f>NA()</f>
        <v>#N/A</v>
      </c>
      <c r="I50" s="158">
        <f>IF(ISNUMBER('実質公債費比率（分子）の構造'!M$53),'実質公債費比率（分子）の構造'!M$53,NA())</f>
        <v>-346</v>
      </c>
      <c r="J50" s="158" t="e">
        <f>NA()</f>
        <v>#N/A</v>
      </c>
      <c r="K50" s="158" t="e">
        <f>NA()</f>
        <v>#N/A</v>
      </c>
      <c r="L50" s="158">
        <f>IF(ISNUMBER('実質公債費比率（分子）の構造'!N$53),'実質公債費比率（分子）の構造'!N$53,NA())</f>
        <v>-378</v>
      </c>
      <c r="M50" s="158" t="e">
        <f>NA()</f>
        <v>#N/A</v>
      </c>
      <c r="N50" s="158" t="e">
        <f>NA()</f>
        <v>#N/A</v>
      </c>
      <c r="O50" s="158">
        <f>IF(ISNUMBER('実質公債費比率（分子）の構造'!O$53),'実質公債費比率（分子）の構造'!O$53,NA())</f>
        <v>-545</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65640</v>
      </c>
      <c r="E56" s="157"/>
      <c r="F56" s="157"/>
      <c r="G56" s="157">
        <f>'将来負担比率（分子）の構造'!J$52</f>
        <v>64924</v>
      </c>
      <c r="H56" s="157"/>
      <c r="I56" s="157"/>
      <c r="J56" s="157">
        <f>'将来負担比率（分子）の構造'!K$52</f>
        <v>64742</v>
      </c>
      <c r="K56" s="157"/>
      <c r="L56" s="157"/>
      <c r="M56" s="157">
        <f>'将来負担比率（分子）の構造'!L$52</f>
        <v>63591</v>
      </c>
      <c r="N56" s="157"/>
      <c r="O56" s="157"/>
      <c r="P56" s="157">
        <f>'将来負担比率（分子）の構造'!M$52</f>
        <v>62212</v>
      </c>
    </row>
    <row r="57" spans="1:16" x14ac:dyDescent="0.2">
      <c r="A57" s="157" t="s">
        <v>42</v>
      </c>
      <c r="B57" s="157"/>
      <c r="C57" s="157"/>
      <c r="D57" s="157">
        <f>'将来負担比率（分子）の構造'!I$51</f>
        <v>15011</v>
      </c>
      <c r="E57" s="157"/>
      <c r="F57" s="157"/>
      <c r="G57" s="157">
        <f>'将来負担比率（分子）の構造'!J$51</f>
        <v>16315</v>
      </c>
      <c r="H57" s="157"/>
      <c r="I57" s="157"/>
      <c r="J57" s="157">
        <f>'将来負担比率（分子）の構造'!K$51</f>
        <v>15696</v>
      </c>
      <c r="K57" s="157"/>
      <c r="L57" s="157"/>
      <c r="M57" s="157">
        <f>'将来負担比率（分子）の構造'!L$51</f>
        <v>15182</v>
      </c>
      <c r="N57" s="157"/>
      <c r="O57" s="157"/>
      <c r="P57" s="157">
        <f>'将来負担比率（分子）の構造'!M$51</f>
        <v>14809</v>
      </c>
    </row>
    <row r="58" spans="1:16" x14ac:dyDescent="0.2">
      <c r="A58" s="157" t="s">
        <v>41</v>
      </c>
      <c r="B58" s="157"/>
      <c r="C58" s="157"/>
      <c r="D58" s="157">
        <f>'将来負担比率（分子）の構造'!I$50</f>
        <v>10560</v>
      </c>
      <c r="E58" s="157"/>
      <c r="F58" s="157"/>
      <c r="G58" s="157">
        <f>'将来負担比率（分子）の構造'!J$50</f>
        <v>12401</v>
      </c>
      <c r="H58" s="157"/>
      <c r="I58" s="157"/>
      <c r="J58" s="157">
        <f>'将来負担比率（分子）の構造'!K$50</f>
        <v>12856</v>
      </c>
      <c r="K58" s="157"/>
      <c r="L58" s="157"/>
      <c r="M58" s="157">
        <f>'将来負担比率（分子）の構造'!L$50</f>
        <v>12858</v>
      </c>
      <c r="N58" s="157"/>
      <c r="O58" s="157"/>
      <c r="P58" s="157">
        <f>'将来負担比率（分子）の構造'!M$50</f>
        <v>12935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590</v>
      </c>
      <c r="C61" s="157"/>
      <c r="D61" s="157"/>
      <c r="E61" s="157">
        <f>'将来負担比率（分子）の構造'!J$46</f>
        <v>256</v>
      </c>
      <c r="F61" s="157"/>
      <c r="G61" s="157"/>
      <c r="H61" s="157">
        <f>'将来負担比率（分子）の構造'!K$46</f>
        <v>269</v>
      </c>
      <c r="I61" s="157"/>
      <c r="J61" s="157"/>
      <c r="K61" s="157">
        <f>'将来負担比率（分子）の構造'!L$46</f>
        <v>269</v>
      </c>
      <c r="L61" s="157"/>
      <c r="M61" s="157"/>
      <c r="N61" s="157">
        <f>'将来負担比率（分子）の構造'!M$46</f>
        <v>192</v>
      </c>
      <c r="O61" s="157"/>
      <c r="P61" s="157"/>
    </row>
    <row r="62" spans="1:16" x14ac:dyDescent="0.2">
      <c r="A62" s="157" t="s">
        <v>35</v>
      </c>
      <c r="B62" s="157">
        <f>'将来負担比率（分子）の構造'!I$45</f>
        <v>8850</v>
      </c>
      <c r="C62" s="157"/>
      <c r="D62" s="157"/>
      <c r="E62" s="157">
        <f>'将来負担比率（分子）の構造'!J$45</f>
        <v>9317</v>
      </c>
      <c r="F62" s="157"/>
      <c r="G62" s="157"/>
      <c r="H62" s="157">
        <f>'将来負担比率（分子）の構造'!K$45</f>
        <v>9958</v>
      </c>
      <c r="I62" s="157"/>
      <c r="J62" s="157"/>
      <c r="K62" s="157">
        <f>'将来負担比率（分子）の構造'!L$45</f>
        <v>10528</v>
      </c>
      <c r="L62" s="157"/>
      <c r="M62" s="157"/>
      <c r="N62" s="157">
        <f>'将来負担比率（分子）の構造'!M$45</f>
        <v>10557</v>
      </c>
      <c r="O62" s="157"/>
      <c r="P62" s="157"/>
    </row>
    <row r="63" spans="1:16" x14ac:dyDescent="0.2">
      <c r="A63" s="157" t="s">
        <v>34</v>
      </c>
      <c r="B63" s="157">
        <f>'将来負担比率（分子）の構造'!I$44</f>
        <v>3000</v>
      </c>
      <c r="C63" s="157"/>
      <c r="D63" s="157"/>
      <c r="E63" s="157">
        <f>'将来負担比率（分子）の構造'!J$44</f>
        <v>2825</v>
      </c>
      <c r="F63" s="157"/>
      <c r="G63" s="157"/>
      <c r="H63" s="157">
        <f>'将来負担比率（分子）の構造'!K$44</f>
        <v>2795</v>
      </c>
      <c r="I63" s="157"/>
      <c r="J63" s="157"/>
      <c r="K63" s="157">
        <f>'将来負担比率（分子）の構造'!L$44</f>
        <v>2903</v>
      </c>
      <c r="L63" s="157"/>
      <c r="M63" s="157"/>
      <c r="N63" s="157">
        <f>'将来負担比率（分子）の構造'!M$44</f>
        <v>2794</v>
      </c>
      <c r="O63" s="157"/>
      <c r="P63" s="157"/>
    </row>
    <row r="64" spans="1:16" x14ac:dyDescent="0.2">
      <c r="A64" s="157" t="s">
        <v>33</v>
      </c>
      <c r="B64" s="157">
        <f>'将来負担比率（分子）の構造'!I$43</f>
        <v>15013</v>
      </c>
      <c r="C64" s="157"/>
      <c r="D64" s="157"/>
      <c r="E64" s="157">
        <f>'将来負担比率（分子）の構造'!J$43</f>
        <v>15172</v>
      </c>
      <c r="F64" s="157"/>
      <c r="G64" s="157"/>
      <c r="H64" s="157">
        <f>'将来負担比率（分子）の構造'!K$43</f>
        <v>16036</v>
      </c>
      <c r="I64" s="157"/>
      <c r="J64" s="157"/>
      <c r="K64" s="157">
        <f>'将来負担比率（分子）の構造'!L$43</f>
        <v>16670</v>
      </c>
      <c r="L64" s="157"/>
      <c r="M64" s="157"/>
      <c r="N64" s="157">
        <f>'将来負担比率（分子）の構造'!M$43</f>
        <v>16973</v>
      </c>
      <c r="O64" s="157"/>
      <c r="P64" s="157"/>
    </row>
    <row r="65" spans="1:16" x14ac:dyDescent="0.2">
      <c r="A65" s="157" t="s">
        <v>32</v>
      </c>
      <c r="B65" s="157">
        <f>'将来負担比率（分子）の構造'!I$42</f>
        <v>609</v>
      </c>
      <c r="C65" s="157"/>
      <c r="D65" s="157"/>
      <c r="E65" s="157">
        <f>'将来負担比率（分子）の構造'!J$42</f>
        <v>1033</v>
      </c>
      <c r="F65" s="157"/>
      <c r="G65" s="157"/>
      <c r="H65" s="157">
        <f>'将来負担比率（分子）の構造'!K$42</f>
        <v>833</v>
      </c>
      <c r="I65" s="157"/>
      <c r="J65" s="157"/>
      <c r="K65" s="157">
        <f>'将来負担比率（分子）の構造'!L$42</f>
        <v>800</v>
      </c>
      <c r="L65" s="157"/>
      <c r="M65" s="157"/>
      <c r="N65" s="157">
        <f>'将来負担比率（分子）の構造'!M$42</f>
        <v>770</v>
      </c>
      <c r="O65" s="157"/>
      <c r="P65" s="157"/>
    </row>
    <row r="66" spans="1:16" x14ac:dyDescent="0.2">
      <c r="A66" s="157" t="s">
        <v>31</v>
      </c>
      <c r="B66" s="157">
        <f>'将来負担比率（分子）の構造'!I$41</f>
        <v>44174</v>
      </c>
      <c r="C66" s="157"/>
      <c r="D66" s="157"/>
      <c r="E66" s="157">
        <f>'将来負担比率（分子）の構造'!J$41</f>
        <v>41353</v>
      </c>
      <c r="F66" s="157"/>
      <c r="G66" s="157"/>
      <c r="H66" s="157">
        <f>'将来負担比率（分子）の構造'!K$41</f>
        <v>39007</v>
      </c>
      <c r="I66" s="157"/>
      <c r="J66" s="157"/>
      <c r="K66" s="157">
        <f>'将来負担比率（分子）の構造'!L$41</f>
        <v>38039</v>
      </c>
      <c r="L66" s="157"/>
      <c r="M66" s="157"/>
      <c r="N66" s="157">
        <f>'将来負担比率（分子）の構造'!M$41</f>
        <v>38747</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3605</v>
      </c>
      <c r="C72" s="161">
        <f>基金残高に係る経年分析!G55</f>
        <v>3458</v>
      </c>
      <c r="D72" s="161">
        <f>基金残高に係る経年分析!H55</f>
        <v>3313</v>
      </c>
    </row>
    <row r="73" spans="1:16" x14ac:dyDescent="0.2">
      <c r="A73" s="160" t="s">
        <v>74</v>
      </c>
      <c r="B73" s="161">
        <f>基金残高に係る経年分析!F56</f>
        <v>3034</v>
      </c>
      <c r="C73" s="161">
        <f>基金残高に係る経年分析!G56</f>
        <v>3486</v>
      </c>
      <c r="D73" s="161">
        <f>基金残高に係る経年分析!H56</f>
        <v>3673</v>
      </c>
    </row>
    <row r="74" spans="1:16" x14ac:dyDescent="0.2">
      <c r="A74" s="160" t="s">
        <v>75</v>
      </c>
      <c r="B74" s="161">
        <f>基金残高に係る経年分析!F57</f>
        <v>3445</v>
      </c>
      <c r="C74" s="161">
        <f>基金残高に係る経年分析!G57</f>
        <v>3510</v>
      </c>
      <c r="D74" s="161">
        <f>基金残高に係る経年分析!H57</f>
        <v>3473</v>
      </c>
    </row>
  </sheetData>
  <sheetProtection algorithmName="SHA-512" hashValue="pjEo2OFLYfWpAxe1YySvQHQkGA54n/nAopOh4aNumCMMDzxQglx4IgU5k7DCI54D720xvjw876YgsXWdziiwrg==" saltValue="POuRK7sR6RouNYFIEAFHV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24295146</v>
      </c>
      <c r="S5" s="600"/>
      <c r="T5" s="600"/>
      <c r="U5" s="600"/>
      <c r="V5" s="600"/>
      <c r="W5" s="600"/>
      <c r="X5" s="600"/>
      <c r="Y5" s="601"/>
      <c r="Z5" s="602">
        <v>31.5</v>
      </c>
      <c r="AA5" s="602"/>
      <c r="AB5" s="602"/>
      <c r="AC5" s="602"/>
      <c r="AD5" s="603">
        <v>22520594</v>
      </c>
      <c r="AE5" s="603"/>
      <c r="AF5" s="603"/>
      <c r="AG5" s="603"/>
      <c r="AH5" s="603"/>
      <c r="AI5" s="603"/>
      <c r="AJ5" s="603"/>
      <c r="AK5" s="603"/>
      <c r="AL5" s="604">
        <v>56.1</v>
      </c>
      <c r="AM5" s="605"/>
      <c r="AN5" s="605"/>
      <c r="AO5" s="606"/>
      <c r="AP5" s="596" t="s">
        <v>216</v>
      </c>
      <c r="AQ5" s="597"/>
      <c r="AR5" s="597"/>
      <c r="AS5" s="597"/>
      <c r="AT5" s="597"/>
      <c r="AU5" s="597"/>
      <c r="AV5" s="597"/>
      <c r="AW5" s="597"/>
      <c r="AX5" s="597"/>
      <c r="AY5" s="597"/>
      <c r="AZ5" s="597"/>
      <c r="BA5" s="597"/>
      <c r="BB5" s="597"/>
      <c r="BC5" s="597"/>
      <c r="BD5" s="597"/>
      <c r="BE5" s="597"/>
      <c r="BF5" s="598"/>
      <c r="BG5" s="610">
        <v>22520594</v>
      </c>
      <c r="BH5" s="611"/>
      <c r="BI5" s="611"/>
      <c r="BJ5" s="611"/>
      <c r="BK5" s="611"/>
      <c r="BL5" s="611"/>
      <c r="BM5" s="611"/>
      <c r="BN5" s="612"/>
      <c r="BO5" s="613">
        <v>92.7</v>
      </c>
      <c r="BP5" s="613"/>
      <c r="BQ5" s="613"/>
      <c r="BR5" s="613"/>
      <c r="BS5" s="614">
        <v>379005</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363914</v>
      </c>
      <c r="S6" s="611"/>
      <c r="T6" s="611"/>
      <c r="U6" s="611"/>
      <c r="V6" s="611"/>
      <c r="W6" s="611"/>
      <c r="X6" s="611"/>
      <c r="Y6" s="612"/>
      <c r="Z6" s="613">
        <v>0.5</v>
      </c>
      <c r="AA6" s="613"/>
      <c r="AB6" s="613"/>
      <c r="AC6" s="613"/>
      <c r="AD6" s="614">
        <v>363914</v>
      </c>
      <c r="AE6" s="614"/>
      <c r="AF6" s="614"/>
      <c r="AG6" s="614"/>
      <c r="AH6" s="614"/>
      <c r="AI6" s="614"/>
      <c r="AJ6" s="614"/>
      <c r="AK6" s="614"/>
      <c r="AL6" s="615">
        <v>0.9</v>
      </c>
      <c r="AM6" s="616"/>
      <c r="AN6" s="616"/>
      <c r="AO6" s="617"/>
      <c r="AP6" s="607" t="s">
        <v>221</v>
      </c>
      <c r="AQ6" s="608"/>
      <c r="AR6" s="608"/>
      <c r="AS6" s="608"/>
      <c r="AT6" s="608"/>
      <c r="AU6" s="608"/>
      <c r="AV6" s="608"/>
      <c r="AW6" s="608"/>
      <c r="AX6" s="608"/>
      <c r="AY6" s="608"/>
      <c r="AZ6" s="608"/>
      <c r="BA6" s="608"/>
      <c r="BB6" s="608"/>
      <c r="BC6" s="608"/>
      <c r="BD6" s="608"/>
      <c r="BE6" s="608"/>
      <c r="BF6" s="609"/>
      <c r="BG6" s="610">
        <v>22520594</v>
      </c>
      <c r="BH6" s="611"/>
      <c r="BI6" s="611"/>
      <c r="BJ6" s="611"/>
      <c r="BK6" s="611"/>
      <c r="BL6" s="611"/>
      <c r="BM6" s="611"/>
      <c r="BN6" s="612"/>
      <c r="BO6" s="613">
        <v>92.7</v>
      </c>
      <c r="BP6" s="613"/>
      <c r="BQ6" s="613"/>
      <c r="BR6" s="613"/>
      <c r="BS6" s="614">
        <v>379005</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433377</v>
      </c>
      <c r="CS6" s="611"/>
      <c r="CT6" s="611"/>
      <c r="CU6" s="611"/>
      <c r="CV6" s="611"/>
      <c r="CW6" s="611"/>
      <c r="CX6" s="611"/>
      <c r="CY6" s="612"/>
      <c r="CZ6" s="604">
        <v>0.6</v>
      </c>
      <c r="DA6" s="605"/>
      <c r="DB6" s="605"/>
      <c r="DC6" s="621"/>
      <c r="DD6" s="619" t="s">
        <v>122</v>
      </c>
      <c r="DE6" s="611"/>
      <c r="DF6" s="611"/>
      <c r="DG6" s="611"/>
      <c r="DH6" s="611"/>
      <c r="DI6" s="611"/>
      <c r="DJ6" s="611"/>
      <c r="DK6" s="611"/>
      <c r="DL6" s="611"/>
      <c r="DM6" s="611"/>
      <c r="DN6" s="611"/>
      <c r="DO6" s="611"/>
      <c r="DP6" s="612"/>
      <c r="DQ6" s="619">
        <v>432252</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14776</v>
      </c>
      <c r="S7" s="611"/>
      <c r="T7" s="611"/>
      <c r="U7" s="611"/>
      <c r="V7" s="611"/>
      <c r="W7" s="611"/>
      <c r="X7" s="611"/>
      <c r="Y7" s="612"/>
      <c r="Z7" s="613">
        <v>0</v>
      </c>
      <c r="AA7" s="613"/>
      <c r="AB7" s="613"/>
      <c r="AC7" s="613"/>
      <c r="AD7" s="614">
        <v>14776</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10954696</v>
      </c>
      <c r="BH7" s="611"/>
      <c r="BI7" s="611"/>
      <c r="BJ7" s="611"/>
      <c r="BK7" s="611"/>
      <c r="BL7" s="611"/>
      <c r="BM7" s="611"/>
      <c r="BN7" s="612"/>
      <c r="BO7" s="613">
        <v>45.1</v>
      </c>
      <c r="BP7" s="613"/>
      <c r="BQ7" s="613"/>
      <c r="BR7" s="613"/>
      <c r="BS7" s="614">
        <v>379005</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6064261</v>
      </c>
      <c r="CS7" s="611"/>
      <c r="CT7" s="611"/>
      <c r="CU7" s="611"/>
      <c r="CV7" s="611"/>
      <c r="CW7" s="611"/>
      <c r="CX7" s="611"/>
      <c r="CY7" s="612"/>
      <c r="CZ7" s="613">
        <v>8</v>
      </c>
      <c r="DA7" s="613"/>
      <c r="DB7" s="613"/>
      <c r="DC7" s="613"/>
      <c r="DD7" s="619">
        <v>349927</v>
      </c>
      <c r="DE7" s="611"/>
      <c r="DF7" s="611"/>
      <c r="DG7" s="611"/>
      <c r="DH7" s="611"/>
      <c r="DI7" s="611"/>
      <c r="DJ7" s="611"/>
      <c r="DK7" s="611"/>
      <c r="DL7" s="611"/>
      <c r="DM7" s="611"/>
      <c r="DN7" s="611"/>
      <c r="DO7" s="611"/>
      <c r="DP7" s="612"/>
      <c r="DQ7" s="619">
        <v>4810090</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317578</v>
      </c>
      <c r="S8" s="611"/>
      <c r="T8" s="611"/>
      <c r="U8" s="611"/>
      <c r="V8" s="611"/>
      <c r="W8" s="611"/>
      <c r="X8" s="611"/>
      <c r="Y8" s="612"/>
      <c r="Z8" s="613">
        <v>0.4</v>
      </c>
      <c r="AA8" s="613"/>
      <c r="AB8" s="613"/>
      <c r="AC8" s="613"/>
      <c r="AD8" s="614">
        <v>317578</v>
      </c>
      <c r="AE8" s="614"/>
      <c r="AF8" s="614"/>
      <c r="AG8" s="614"/>
      <c r="AH8" s="614"/>
      <c r="AI8" s="614"/>
      <c r="AJ8" s="614"/>
      <c r="AK8" s="614"/>
      <c r="AL8" s="615">
        <v>0.8</v>
      </c>
      <c r="AM8" s="616"/>
      <c r="AN8" s="616"/>
      <c r="AO8" s="617"/>
      <c r="AP8" s="607" t="s">
        <v>227</v>
      </c>
      <c r="AQ8" s="608"/>
      <c r="AR8" s="608"/>
      <c r="AS8" s="608"/>
      <c r="AT8" s="608"/>
      <c r="AU8" s="608"/>
      <c r="AV8" s="608"/>
      <c r="AW8" s="608"/>
      <c r="AX8" s="608"/>
      <c r="AY8" s="608"/>
      <c r="AZ8" s="608"/>
      <c r="BA8" s="608"/>
      <c r="BB8" s="608"/>
      <c r="BC8" s="608"/>
      <c r="BD8" s="608"/>
      <c r="BE8" s="608"/>
      <c r="BF8" s="609"/>
      <c r="BG8" s="610">
        <v>250306</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37817539</v>
      </c>
      <c r="CS8" s="611"/>
      <c r="CT8" s="611"/>
      <c r="CU8" s="611"/>
      <c r="CV8" s="611"/>
      <c r="CW8" s="611"/>
      <c r="CX8" s="611"/>
      <c r="CY8" s="612"/>
      <c r="CZ8" s="613">
        <v>49.7</v>
      </c>
      <c r="DA8" s="613"/>
      <c r="DB8" s="613"/>
      <c r="DC8" s="613"/>
      <c r="DD8" s="619">
        <v>652809</v>
      </c>
      <c r="DE8" s="611"/>
      <c r="DF8" s="611"/>
      <c r="DG8" s="611"/>
      <c r="DH8" s="611"/>
      <c r="DI8" s="611"/>
      <c r="DJ8" s="611"/>
      <c r="DK8" s="611"/>
      <c r="DL8" s="611"/>
      <c r="DM8" s="611"/>
      <c r="DN8" s="611"/>
      <c r="DO8" s="611"/>
      <c r="DP8" s="612"/>
      <c r="DQ8" s="619">
        <v>19434305</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394496</v>
      </c>
      <c r="S9" s="611"/>
      <c r="T9" s="611"/>
      <c r="U9" s="611"/>
      <c r="V9" s="611"/>
      <c r="W9" s="611"/>
      <c r="X9" s="611"/>
      <c r="Y9" s="612"/>
      <c r="Z9" s="613">
        <v>0.5</v>
      </c>
      <c r="AA9" s="613"/>
      <c r="AB9" s="613"/>
      <c r="AC9" s="613"/>
      <c r="AD9" s="614">
        <v>394496</v>
      </c>
      <c r="AE9" s="614"/>
      <c r="AF9" s="614"/>
      <c r="AG9" s="614"/>
      <c r="AH9" s="614"/>
      <c r="AI9" s="614"/>
      <c r="AJ9" s="614"/>
      <c r="AK9" s="614"/>
      <c r="AL9" s="615">
        <v>1</v>
      </c>
      <c r="AM9" s="616"/>
      <c r="AN9" s="616"/>
      <c r="AO9" s="617"/>
      <c r="AP9" s="607" t="s">
        <v>230</v>
      </c>
      <c r="AQ9" s="608"/>
      <c r="AR9" s="608"/>
      <c r="AS9" s="608"/>
      <c r="AT9" s="608"/>
      <c r="AU9" s="608"/>
      <c r="AV9" s="608"/>
      <c r="AW9" s="608"/>
      <c r="AX9" s="608"/>
      <c r="AY9" s="608"/>
      <c r="AZ9" s="608"/>
      <c r="BA9" s="608"/>
      <c r="BB9" s="608"/>
      <c r="BC9" s="608"/>
      <c r="BD9" s="608"/>
      <c r="BE9" s="608"/>
      <c r="BF9" s="609"/>
      <c r="BG9" s="610">
        <v>9204911</v>
      </c>
      <c r="BH9" s="611"/>
      <c r="BI9" s="611"/>
      <c r="BJ9" s="611"/>
      <c r="BK9" s="611"/>
      <c r="BL9" s="611"/>
      <c r="BM9" s="611"/>
      <c r="BN9" s="612"/>
      <c r="BO9" s="613">
        <v>37.9</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5835868</v>
      </c>
      <c r="CS9" s="611"/>
      <c r="CT9" s="611"/>
      <c r="CU9" s="611"/>
      <c r="CV9" s="611"/>
      <c r="CW9" s="611"/>
      <c r="CX9" s="611"/>
      <c r="CY9" s="612"/>
      <c r="CZ9" s="613">
        <v>7.7</v>
      </c>
      <c r="DA9" s="613"/>
      <c r="DB9" s="613"/>
      <c r="DC9" s="613"/>
      <c r="DD9" s="619">
        <v>316293</v>
      </c>
      <c r="DE9" s="611"/>
      <c r="DF9" s="611"/>
      <c r="DG9" s="611"/>
      <c r="DH9" s="611"/>
      <c r="DI9" s="611"/>
      <c r="DJ9" s="611"/>
      <c r="DK9" s="611"/>
      <c r="DL9" s="611"/>
      <c r="DM9" s="611"/>
      <c r="DN9" s="611"/>
      <c r="DO9" s="611"/>
      <c r="DP9" s="612"/>
      <c r="DQ9" s="619">
        <v>4888884</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407178</v>
      </c>
      <c r="BH10" s="611"/>
      <c r="BI10" s="611"/>
      <c r="BJ10" s="611"/>
      <c r="BK10" s="611"/>
      <c r="BL10" s="611"/>
      <c r="BM10" s="611"/>
      <c r="BN10" s="612"/>
      <c r="BO10" s="613">
        <v>1.7</v>
      </c>
      <c r="BP10" s="613"/>
      <c r="BQ10" s="613"/>
      <c r="BR10" s="613"/>
      <c r="BS10" s="614">
        <v>67622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56343</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25787</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4201175</v>
      </c>
      <c r="S11" s="611"/>
      <c r="T11" s="611"/>
      <c r="U11" s="611"/>
      <c r="V11" s="611"/>
      <c r="W11" s="611"/>
      <c r="X11" s="611"/>
      <c r="Y11" s="612"/>
      <c r="Z11" s="615">
        <v>5.4</v>
      </c>
      <c r="AA11" s="616"/>
      <c r="AB11" s="616"/>
      <c r="AC11" s="622"/>
      <c r="AD11" s="619">
        <v>4201175</v>
      </c>
      <c r="AE11" s="611"/>
      <c r="AF11" s="611"/>
      <c r="AG11" s="611"/>
      <c r="AH11" s="611"/>
      <c r="AI11" s="611"/>
      <c r="AJ11" s="611"/>
      <c r="AK11" s="612"/>
      <c r="AL11" s="615">
        <v>10.5</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1092301</v>
      </c>
      <c r="BH11" s="611"/>
      <c r="BI11" s="611"/>
      <c r="BJ11" s="611"/>
      <c r="BK11" s="611"/>
      <c r="BL11" s="611"/>
      <c r="BM11" s="611"/>
      <c r="BN11" s="612"/>
      <c r="BO11" s="613">
        <v>4.5</v>
      </c>
      <c r="BP11" s="613"/>
      <c r="BQ11" s="613"/>
      <c r="BR11" s="613"/>
      <c r="BS11" s="614">
        <v>311383</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444804</v>
      </c>
      <c r="CS11" s="611"/>
      <c r="CT11" s="611"/>
      <c r="CU11" s="611"/>
      <c r="CV11" s="611"/>
      <c r="CW11" s="611"/>
      <c r="CX11" s="611"/>
      <c r="CY11" s="612"/>
      <c r="CZ11" s="613">
        <v>0.6</v>
      </c>
      <c r="DA11" s="613"/>
      <c r="DB11" s="613"/>
      <c r="DC11" s="613"/>
      <c r="DD11" s="619">
        <v>109175</v>
      </c>
      <c r="DE11" s="611"/>
      <c r="DF11" s="611"/>
      <c r="DG11" s="611"/>
      <c r="DH11" s="611"/>
      <c r="DI11" s="611"/>
      <c r="DJ11" s="611"/>
      <c r="DK11" s="611"/>
      <c r="DL11" s="611"/>
      <c r="DM11" s="611"/>
      <c r="DN11" s="611"/>
      <c r="DO11" s="611"/>
      <c r="DP11" s="612"/>
      <c r="DQ11" s="619">
        <v>278883</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29099</v>
      </c>
      <c r="S12" s="611"/>
      <c r="T12" s="611"/>
      <c r="U12" s="611"/>
      <c r="V12" s="611"/>
      <c r="W12" s="611"/>
      <c r="X12" s="611"/>
      <c r="Y12" s="612"/>
      <c r="Z12" s="613">
        <v>0</v>
      </c>
      <c r="AA12" s="613"/>
      <c r="AB12" s="613"/>
      <c r="AC12" s="613"/>
      <c r="AD12" s="614">
        <v>29099</v>
      </c>
      <c r="AE12" s="614"/>
      <c r="AF12" s="614"/>
      <c r="AG12" s="614"/>
      <c r="AH12" s="614"/>
      <c r="AI12" s="614"/>
      <c r="AJ12" s="614"/>
      <c r="AK12" s="614"/>
      <c r="AL12" s="615">
        <v>0.1</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10213738</v>
      </c>
      <c r="BH12" s="611"/>
      <c r="BI12" s="611"/>
      <c r="BJ12" s="611"/>
      <c r="BK12" s="611"/>
      <c r="BL12" s="611"/>
      <c r="BM12" s="611"/>
      <c r="BN12" s="612"/>
      <c r="BO12" s="613">
        <v>42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2440176</v>
      </c>
      <c r="CS12" s="611"/>
      <c r="CT12" s="611"/>
      <c r="CU12" s="611"/>
      <c r="CV12" s="611"/>
      <c r="CW12" s="611"/>
      <c r="CX12" s="611"/>
      <c r="CY12" s="612"/>
      <c r="CZ12" s="613">
        <v>3.2</v>
      </c>
      <c r="DA12" s="613"/>
      <c r="DB12" s="613"/>
      <c r="DC12" s="613"/>
      <c r="DD12" s="619">
        <v>213150</v>
      </c>
      <c r="DE12" s="611"/>
      <c r="DF12" s="611"/>
      <c r="DG12" s="611"/>
      <c r="DH12" s="611"/>
      <c r="DI12" s="611"/>
      <c r="DJ12" s="611"/>
      <c r="DK12" s="611"/>
      <c r="DL12" s="611"/>
      <c r="DM12" s="611"/>
      <c r="DN12" s="611"/>
      <c r="DO12" s="611"/>
      <c r="DP12" s="612"/>
      <c r="DQ12" s="619">
        <v>543640</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10102083</v>
      </c>
      <c r="BH13" s="611"/>
      <c r="BI13" s="611"/>
      <c r="BJ13" s="611"/>
      <c r="BK13" s="611"/>
      <c r="BL13" s="611"/>
      <c r="BM13" s="611"/>
      <c r="BN13" s="612"/>
      <c r="BO13" s="613">
        <v>41.6</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6580451</v>
      </c>
      <c r="CS13" s="611"/>
      <c r="CT13" s="611"/>
      <c r="CU13" s="611"/>
      <c r="CV13" s="611"/>
      <c r="CW13" s="611"/>
      <c r="CX13" s="611"/>
      <c r="CY13" s="612"/>
      <c r="CZ13" s="613">
        <v>8.6</v>
      </c>
      <c r="DA13" s="613"/>
      <c r="DB13" s="613"/>
      <c r="DC13" s="613"/>
      <c r="DD13" s="619">
        <v>1869503</v>
      </c>
      <c r="DE13" s="611"/>
      <c r="DF13" s="611"/>
      <c r="DG13" s="611"/>
      <c r="DH13" s="611"/>
      <c r="DI13" s="611"/>
      <c r="DJ13" s="611"/>
      <c r="DK13" s="611"/>
      <c r="DL13" s="611"/>
      <c r="DM13" s="611"/>
      <c r="DN13" s="611"/>
      <c r="DO13" s="611"/>
      <c r="DP13" s="612"/>
      <c r="DQ13" s="619">
        <v>4325599</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389610</v>
      </c>
      <c r="BH14" s="611"/>
      <c r="BI14" s="611"/>
      <c r="BJ14" s="611"/>
      <c r="BK14" s="611"/>
      <c r="BL14" s="611"/>
      <c r="BM14" s="611"/>
      <c r="BN14" s="612"/>
      <c r="BO14" s="613">
        <v>1.6</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2398394</v>
      </c>
      <c r="CS14" s="611"/>
      <c r="CT14" s="611"/>
      <c r="CU14" s="611"/>
      <c r="CV14" s="611"/>
      <c r="CW14" s="611"/>
      <c r="CX14" s="611"/>
      <c r="CY14" s="612"/>
      <c r="CZ14" s="613">
        <v>3.2</v>
      </c>
      <c r="DA14" s="613"/>
      <c r="DB14" s="613"/>
      <c r="DC14" s="613"/>
      <c r="DD14" s="619">
        <v>194037</v>
      </c>
      <c r="DE14" s="611"/>
      <c r="DF14" s="611"/>
      <c r="DG14" s="611"/>
      <c r="DH14" s="611"/>
      <c r="DI14" s="611"/>
      <c r="DJ14" s="611"/>
      <c r="DK14" s="611"/>
      <c r="DL14" s="611"/>
      <c r="DM14" s="611"/>
      <c r="DN14" s="611"/>
      <c r="DO14" s="611"/>
      <c r="DP14" s="612"/>
      <c r="DQ14" s="619">
        <v>2275072</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78753</v>
      </c>
      <c r="S15" s="611"/>
      <c r="T15" s="611"/>
      <c r="U15" s="611"/>
      <c r="V15" s="611"/>
      <c r="W15" s="611"/>
      <c r="X15" s="611"/>
      <c r="Y15" s="612"/>
      <c r="Z15" s="613">
        <v>0.1</v>
      </c>
      <c r="AA15" s="613"/>
      <c r="AB15" s="613"/>
      <c r="AC15" s="613"/>
      <c r="AD15" s="614">
        <v>78753</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962550</v>
      </c>
      <c r="BH15" s="611"/>
      <c r="BI15" s="611"/>
      <c r="BJ15" s="611"/>
      <c r="BK15" s="611"/>
      <c r="BL15" s="611"/>
      <c r="BM15" s="611"/>
      <c r="BN15" s="612"/>
      <c r="BO15" s="613">
        <v>4</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9691824</v>
      </c>
      <c r="CS15" s="611"/>
      <c r="CT15" s="611"/>
      <c r="CU15" s="611"/>
      <c r="CV15" s="611"/>
      <c r="CW15" s="611"/>
      <c r="CX15" s="611"/>
      <c r="CY15" s="612"/>
      <c r="CZ15" s="613">
        <v>12.7</v>
      </c>
      <c r="DA15" s="613"/>
      <c r="DB15" s="613"/>
      <c r="DC15" s="613"/>
      <c r="DD15" s="619">
        <v>4456274</v>
      </c>
      <c r="DE15" s="611"/>
      <c r="DF15" s="611"/>
      <c r="DG15" s="611"/>
      <c r="DH15" s="611"/>
      <c r="DI15" s="611"/>
      <c r="DJ15" s="611"/>
      <c r="DK15" s="611"/>
      <c r="DL15" s="611"/>
      <c r="DM15" s="611"/>
      <c r="DN15" s="611"/>
      <c r="DO15" s="611"/>
      <c r="DP15" s="612"/>
      <c r="DQ15" s="619">
        <v>5190479</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361309</v>
      </c>
      <c r="S16" s="611"/>
      <c r="T16" s="611"/>
      <c r="U16" s="611"/>
      <c r="V16" s="611"/>
      <c r="W16" s="611"/>
      <c r="X16" s="611"/>
      <c r="Y16" s="612"/>
      <c r="Z16" s="613">
        <v>0.5</v>
      </c>
      <c r="AA16" s="613"/>
      <c r="AB16" s="613"/>
      <c r="AC16" s="613"/>
      <c r="AD16" s="614">
        <v>361309</v>
      </c>
      <c r="AE16" s="614"/>
      <c r="AF16" s="614"/>
      <c r="AG16" s="614"/>
      <c r="AH16" s="614"/>
      <c r="AI16" s="614"/>
      <c r="AJ16" s="614"/>
      <c r="AK16" s="614"/>
      <c r="AL16" s="615">
        <v>0.9</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997644</v>
      </c>
      <c r="S17" s="611"/>
      <c r="T17" s="611"/>
      <c r="U17" s="611"/>
      <c r="V17" s="611"/>
      <c r="W17" s="611"/>
      <c r="X17" s="611"/>
      <c r="Y17" s="612"/>
      <c r="Z17" s="613">
        <v>1.3</v>
      </c>
      <c r="AA17" s="613"/>
      <c r="AB17" s="613"/>
      <c r="AC17" s="613"/>
      <c r="AD17" s="614">
        <v>997644</v>
      </c>
      <c r="AE17" s="614"/>
      <c r="AF17" s="614"/>
      <c r="AG17" s="614"/>
      <c r="AH17" s="614"/>
      <c r="AI17" s="614"/>
      <c r="AJ17" s="614"/>
      <c r="AK17" s="614"/>
      <c r="AL17" s="615">
        <v>2.5</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4333871</v>
      </c>
      <c r="CS17" s="611"/>
      <c r="CT17" s="611"/>
      <c r="CU17" s="611"/>
      <c r="CV17" s="611"/>
      <c r="CW17" s="611"/>
      <c r="CX17" s="611"/>
      <c r="CY17" s="612"/>
      <c r="CZ17" s="613">
        <v>5.7</v>
      </c>
      <c r="DA17" s="613"/>
      <c r="DB17" s="613"/>
      <c r="DC17" s="613"/>
      <c r="DD17" s="619" t="s">
        <v>122</v>
      </c>
      <c r="DE17" s="611"/>
      <c r="DF17" s="611"/>
      <c r="DG17" s="611"/>
      <c r="DH17" s="611"/>
      <c r="DI17" s="611"/>
      <c r="DJ17" s="611"/>
      <c r="DK17" s="611"/>
      <c r="DL17" s="611"/>
      <c r="DM17" s="611"/>
      <c r="DN17" s="611"/>
      <c r="DO17" s="611"/>
      <c r="DP17" s="612"/>
      <c r="DQ17" s="619">
        <v>4165040</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182950</v>
      </c>
      <c r="S18" s="611"/>
      <c r="T18" s="611"/>
      <c r="U18" s="611"/>
      <c r="V18" s="611"/>
      <c r="W18" s="611"/>
      <c r="X18" s="611"/>
      <c r="Y18" s="612"/>
      <c r="Z18" s="613">
        <v>0.2</v>
      </c>
      <c r="AA18" s="613"/>
      <c r="AB18" s="613"/>
      <c r="AC18" s="613"/>
      <c r="AD18" s="614">
        <v>182950</v>
      </c>
      <c r="AE18" s="614"/>
      <c r="AF18" s="614"/>
      <c r="AG18" s="614"/>
      <c r="AH18" s="614"/>
      <c r="AI18" s="614"/>
      <c r="AJ18" s="614"/>
      <c r="AK18" s="614"/>
      <c r="AL18" s="615">
        <v>0.5</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795326</v>
      </c>
      <c r="S19" s="611"/>
      <c r="T19" s="611"/>
      <c r="U19" s="611"/>
      <c r="V19" s="611"/>
      <c r="W19" s="611"/>
      <c r="X19" s="611"/>
      <c r="Y19" s="612"/>
      <c r="Z19" s="613">
        <v>1</v>
      </c>
      <c r="AA19" s="613"/>
      <c r="AB19" s="613"/>
      <c r="AC19" s="613"/>
      <c r="AD19" s="614">
        <v>795326</v>
      </c>
      <c r="AE19" s="614"/>
      <c r="AF19" s="614"/>
      <c r="AG19" s="614"/>
      <c r="AH19" s="614"/>
      <c r="AI19" s="614"/>
      <c r="AJ19" s="614"/>
      <c r="AK19" s="614"/>
      <c r="AL19" s="615">
        <v>2</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1774552</v>
      </c>
      <c r="BH19" s="611"/>
      <c r="BI19" s="611"/>
      <c r="BJ19" s="611"/>
      <c r="BK19" s="611"/>
      <c r="BL19" s="611"/>
      <c r="BM19" s="611"/>
      <c r="BN19" s="612"/>
      <c r="BO19" s="613">
        <v>7.3</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19368</v>
      </c>
      <c r="S20" s="611"/>
      <c r="T20" s="611"/>
      <c r="U20" s="611"/>
      <c r="V20" s="611"/>
      <c r="W20" s="611"/>
      <c r="X20" s="611"/>
      <c r="Y20" s="612"/>
      <c r="Z20" s="613">
        <v>0</v>
      </c>
      <c r="AA20" s="613"/>
      <c r="AB20" s="613"/>
      <c r="AC20" s="613"/>
      <c r="AD20" s="614">
        <v>19368</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1774552</v>
      </c>
      <c r="BH20" s="611"/>
      <c r="BI20" s="611"/>
      <c r="BJ20" s="611"/>
      <c r="BK20" s="611"/>
      <c r="BL20" s="611"/>
      <c r="BM20" s="611"/>
      <c r="BN20" s="612"/>
      <c r="BO20" s="613">
        <v>7.3</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76096908</v>
      </c>
      <c r="CS20" s="611"/>
      <c r="CT20" s="611"/>
      <c r="CU20" s="611"/>
      <c r="CV20" s="611"/>
      <c r="CW20" s="611"/>
      <c r="CX20" s="611"/>
      <c r="CY20" s="612"/>
      <c r="CZ20" s="613">
        <v>100</v>
      </c>
      <c r="DA20" s="613"/>
      <c r="DB20" s="613"/>
      <c r="DC20" s="613"/>
      <c r="DD20" s="619">
        <v>8161168</v>
      </c>
      <c r="DE20" s="611"/>
      <c r="DF20" s="611"/>
      <c r="DG20" s="611"/>
      <c r="DH20" s="611"/>
      <c r="DI20" s="611"/>
      <c r="DJ20" s="611"/>
      <c r="DK20" s="611"/>
      <c r="DL20" s="611"/>
      <c r="DM20" s="611"/>
      <c r="DN20" s="611"/>
      <c r="DO20" s="611"/>
      <c r="DP20" s="612"/>
      <c r="DQ20" s="619">
        <v>46370031</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10812559</v>
      </c>
      <c r="S21" s="611"/>
      <c r="T21" s="611"/>
      <c r="U21" s="611"/>
      <c r="V21" s="611"/>
      <c r="W21" s="611"/>
      <c r="X21" s="611"/>
      <c r="Y21" s="612"/>
      <c r="Z21" s="613">
        <v>14</v>
      </c>
      <c r="AA21" s="613"/>
      <c r="AB21" s="613"/>
      <c r="AC21" s="613"/>
      <c r="AD21" s="614">
        <v>10398263</v>
      </c>
      <c r="AE21" s="614"/>
      <c r="AF21" s="614"/>
      <c r="AG21" s="614"/>
      <c r="AH21" s="614"/>
      <c r="AI21" s="614"/>
      <c r="AJ21" s="614"/>
      <c r="AK21" s="614"/>
      <c r="AL21" s="615">
        <v>25.9</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10398263</v>
      </c>
      <c r="S22" s="611"/>
      <c r="T22" s="611"/>
      <c r="U22" s="611"/>
      <c r="V22" s="611"/>
      <c r="W22" s="611"/>
      <c r="X22" s="611"/>
      <c r="Y22" s="612"/>
      <c r="Z22" s="613">
        <v>13.5</v>
      </c>
      <c r="AA22" s="613"/>
      <c r="AB22" s="613"/>
      <c r="AC22" s="613"/>
      <c r="AD22" s="614">
        <v>10398263</v>
      </c>
      <c r="AE22" s="614"/>
      <c r="AF22" s="614"/>
      <c r="AG22" s="614"/>
      <c r="AH22" s="614"/>
      <c r="AI22" s="614"/>
      <c r="AJ22" s="614"/>
      <c r="AK22" s="614"/>
      <c r="AL22" s="615">
        <v>25.9</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414296</v>
      </c>
      <c r="S23" s="611"/>
      <c r="T23" s="611"/>
      <c r="U23" s="611"/>
      <c r="V23" s="611"/>
      <c r="W23" s="611"/>
      <c r="X23" s="611"/>
      <c r="Y23" s="612"/>
      <c r="Z23" s="613">
        <v>0.5</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1774552</v>
      </c>
      <c r="BH23" s="611"/>
      <c r="BI23" s="611"/>
      <c r="BJ23" s="611"/>
      <c r="BK23" s="611"/>
      <c r="BL23" s="611"/>
      <c r="BM23" s="611"/>
      <c r="BN23" s="612"/>
      <c r="BO23" s="613">
        <v>7.3</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44121216</v>
      </c>
      <c r="CS24" s="600"/>
      <c r="CT24" s="600"/>
      <c r="CU24" s="600"/>
      <c r="CV24" s="600"/>
      <c r="CW24" s="600"/>
      <c r="CX24" s="600"/>
      <c r="CY24" s="601"/>
      <c r="CZ24" s="604">
        <v>58</v>
      </c>
      <c r="DA24" s="605"/>
      <c r="DB24" s="605"/>
      <c r="DC24" s="621"/>
      <c r="DD24" s="645">
        <v>26427976</v>
      </c>
      <c r="DE24" s="600"/>
      <c r="DF24" s="600"/>
      <c r="DG24" s="600"/>
      <c r="DH24" s="600"/>
      <c r="DI24" s="600"/>
      <c r="DJ24" s="600"/>
      <c r="DK24" s="601"/>
      <c r="DL24" s="645">
        <v>23336808</v>
      </c>
      <c r="DM24" s="600"/>
      <c r="DN24" s="600"/>
      <c r="DO24" s="600"/>
      <c r="DP24" s="600"/>
      <c r="DQ24" s="600"/>
      <c r="DR24" s="600"/>
      <c r="DS24" s="600"/>
      <c r="DT24" s="600"/>
      <c r="DU24" s="600"/>
      <c r="DV24" s="601"/>
      <c r="DW24" s="604">
        <v>57.9</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41866449</v>
      </c>
      <c r="S25" s="611"/>
      <c r="T25" s="611"/>
      <c r="U25" s="611"/>
      <c r="V25" s="611"/>
      <c r="W25" s="611"/>
      <c r="X25" s="611"/>
      <c r="Y25" s="612"/>
      <c r="Z25" s="613">
        <v>54.2</v>
      </c>
      <c r="AA25" s="613"/>
      <c r="AB25" s="613"/>
      <c r="AC25" s="613"/>
      <c r="AD25" s="614">
        <v>39677601</v>
      </c>
      <c r="AE25" s="614"/>
      <c r="AF25" s="614"/>
      <c r="AG25" s="614"/>
      <c r="AH25" s="614"/>
      <c r="AI25" s="614"/>
      <c r="AJ25" s="614"/>
      <c r="AK25" s="614"/>
      <c r="AL25" s="615">
        <v>98.8</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14395880</v>
      </c>
      <c r="CS25" s="642"/>
      <c r="CT25" s="642"/>
      <c r="CU25" s="642"/>
      <c r="CV25" s="642"/>
      <c r="CW25" s="642"/>
      <c r="CX25" s="642"/>
      <c r="CY25" s="643"/>
      <c r="CZ25" s="615">
        <v>18.899999999999999</v>
      </c>
      <c r="DA25" s="640"/>
      <c r="DB25" s="640"/>
      <c r="DC25" s="644"/>
      <c r="DD25" s="619">
        <v>12920825</v>
      </c>
      <c r="DE25" s="642"/>
      <c r="DF25" s="642"/>
      <c r="DG25" s="642"/>
      <c r="DH25" s="642"/>
      <c r="DI25" s="642"/>
      <c r="DJ25" s="642"/>
      <c r="DK25" s="643"/>
      <c r="DL25" s="619">
        <v>12574634</v>
      </c>
      <c r="DM25" s="642"/>
      <c r="DN25" s="642"/>
      <c r="DO25" s="642"/>
      <c r="DP25" s="642"/>
      <c r="DQ25" s="642"/>
      <c r="DR25" s="642"/>
      <c r="DS25" s="642"/>
      <c r="DT25" s="642"/>
      <c r="DU25" s="642"/>
      <c r="DV25" s="643"/>
      <c r="DW25" s="615">
        <v>31.2</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14208</v>
      </c>
      <c r="S26" s="611"/>
      <c r="T26" s="611"/>
      <c r="U26" s="611"/>
      <c r="V26" s="611"/>
      <c r="W26" s="611"/>
      <c r="X26" s="611"/>
      <c r="Y26" s="612"/>
      <c r="Z26" s="613">
        <v>0</v>
      </c>
      <c r="AA26" s="613"/>
      <c r="AB26" s="613"/>
      <c r="AC26" s="613"/>
      <c r="AD26" s="614">
        <v>14208</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8956044</v>
      </c>
      <c r="CS26" s="611"/>
      <c r="CT26" s="611"/>
      <c r="CU26" s="611"/>
      <c r="CV26" s="611"/>
      <c r="CW26" s="611"/>
      <c r="CX26" s="611"/>
      <c r="CY26" s="612"/>
      <c r="CZ26" s="615">
        <v>11.8</v>
      </c>
      <c r="DA26" s="640"/>
      <c r="DB26" s="640"/>
      <c r="DC26" s="644"/>
      <c r="DD26" s="619">
        <v>8163902</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230497</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24295146</v>
      </c>
      <c r="BH27" s="611"/>
      <c r="BI27" s="611"/>
      <c r="BJ27" s="611"/>
      <c r="BK27" s="611"/>
      <c r="BL27" s="611"/>
      <c r="BM27" s="611"/>
      <c r="BN27" s="612"/>
      <c r="BO27" s="613">
        <v>100</v>
      </c>
      <c r="BP27" s="613"/>
      <c r="BQ27" s="613"/>
      <c r="BR27" s="613"/>
      <c r="BS27" s="614">
        <v>379005</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25391465</v>
      </c>
      <c r="CS27" s="642"/>
      <c r="CT27" s="642"/>
      <c r="CU27" s="642"/>
      <c r="CV27" s="642"/>
      <c r="CW27" s="642"/>
      <c r="CX27" s="642"/>
      <c r="CY27" s="643"/>
      <c r="CZ27" s="615">
        <v>33.4</v>
      </c>
      <c r="DA27" s="640"/>
      <c r="DB27" s="640"/>
      <c r="DC27" s="644"/>
      <c r="DD27" s="619">
        <v>9342111</v>
      </c>
      <c r="DE27" s="642"/>
      <c r="DF27" s="642"/>
      <c r="DG27" s="642"/>
      <c r="DH27" s="642"/>
      <c r="DI27" s="642"/>
      <c r="DJ27" s="642"/>
      <c r="DK27" s="643"/>
      <c r="DL27" s="619">
        <v>6597134</v>
      </c>
      <c r="DM27" s="642"/>
      <c r="DN27" s="642"/>
      <c r="DO27" s="642"/>
      <c r="DP27" s="642"/>
      <c r="DQ27" s="642"/>
      <c r="DR27" s="642"/>
      <c r="DS27" s="642"/>
      <c r="DT27" s="642"/>
      <c r="DU27" s="642"/>
      <c r="DV27" s="643"/>
      <c r="DW27" s="615">
        <v>16.399999999999999</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1218846</v>
      </c>
      <c r="S28" s="611"/>
      <c r="T28" s="611"/>
      <c r="U28" s="611"/>
      <c r="V28" s="611"/>
      <c r="W28" s="611"/>
      <c r="X28" s="611"/>
      <c r="Y28" s="612"/>
      <c r="Z28" s="613">
        <v>1.6</v>
      </c>
      <c r="AA28" s="613"/>
      <c r="AB28" s="613"/>
      <c r="AC28" s="613"/>
      <c r="AD28" s="614">
        <v>330340</v>
      </c>
      <c r="AE28" s="614"/>
      <c r="AF28" s="614"/>
      <c r="AG28" s="614"/>
      <c r="AH28" s="614"/>
      <c r="AI28" s="614"/>
      <c r="AJ28" s="614"/>
      <c r="AK28" s="614"/>
      <c r="AL28" s="615">
        <v>0.8</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4333871</v>
      </c>
      <c r="CS28" s="611"/>
      <c r="CT28" s="611"/>
      <c r="CU28" s="611"/>
      <c r="CV28" s="611"/>
      <c r="CW28" s="611"/>
      <c r="CX28" s="611"/>
      <c r="CY28" s="612"/>
      <c r="CZ28" s="615">
        <v>5.7</v>
      </c>
      <c r="DA28" s="640"/>
      <c r="DB28" s="640"/>
      <c r="DC28" s="644"/>
      <c r="DD28" s="619">
        <v>4165040</v>
      </c>
      <c r="DE28" s="611"/>
      <c r="DF28" s="611"/>
      <c r="DG28" s="611"/>
      <c r="DH28" s="611"/>
      <c r="DI28" s="611"/>
      <c r="DJ28" s="611"/>
      <c r="DK28" s="612"/>
      <c r="DL28" s="619">
        <v>4165040</v>
      </c>
      <c r="DM28" s="611"/>
      <c r="DN28" s="611"/>
      <c r="DO28" s="611"/>
      <c r="DP28" s="611"/>
      <c r="DQ28" s="611"/>
      <c r="DR28" s="611"/>
      <c r="DS28" s="611"/>
      <c r="DT28" s="611"/>
      <c r="DU28" s="611"/>
      <c r="DV28" s="612"/>
      <c r="DW28" s="615">
        <v>10.3</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114360</v>
      </c>
      <c r="S29" s="611"/>
      <c r="T29" s="611"/>
      <c r="U29" s="611"/>
      <c r="V29" s="611"/>
      <c r="W29" s="611"/>
      <c r="X29" s="611"/>
      <c r="Y29" s="612"/>
      <c r="Z29" s="613">
        <v>0.1</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4329147</v>
      </c>
      <c r="CS29" s="642"/>
      <c r="CT29" s="642"/>
      <c r="CU29" s="642"/>
      <c r="CV29" s="642"/>
      <c r="CW29" s="642"/>
      <c r="CX29" s="642"/>
      <c r="CY29" s="643"/>
      <c r="CZ29" s="615">
        <v>5.7</v>
      </c>
      <c r="DA29" s="640"/>
      <c r="DB29" s="640"/>
      <c r="DC29" s="644"/>
      <c r="DD29" s="619">
        <v>4160316</v>
      </c>
      <c r="DE29" s="642"/>
      <c r="DF29" s="642"/>
      <c r="DG29" s="642"/>
      <c r="DH29" s="642"/>
      <c r="DI29" s="642"/>
      <c r="DJ29" s="642"/>
      <c r="DK29" s="643"/>
      <c r="DL29" s="619">
        <v>4160316</v>
      </c>
      <c r="DM29" s="642"/>
      <c r="DN29" s="642"/>
      <c r="DO29" s="642"/>
      <c r="DP29" s="642"/>
      <c r="DQ29" s="642"/>
      <c r="DR29" s="642"/>
      <c r="DS29" s="642"/>
      <c r="DT29" s="642"/>
      <c r="DU29" s="642"/>
      <c r="DV29" s="643"/>
      <c r="DW29" s="615">
        <v>10.3</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17600081</v>
      </c>
      <c r="S30" s="611"/>
      <c r="T30" s="611"/>
      <c r="U30" s="611"/>
      <c r="V30" s="611"/>
      <c r="W30" s="611"/>
      <c r="X30" s="611"/>
      <c r="Y30" s="612"/>
      <c r="Z30" s="613">
        <v>22.8</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4195970</v>
      </c>
      <c r="CS30" s="611"/>
      <c r="CT30" s="611"/>
      <c r="CU30" s="611"/>
      <c r="CV30" s="611"/>
      <c r="CW30" s="611"/>
      <c r="CX30" s="611"/>
      <c r="CY30" s="612"/>
      <c r="CZ30" s="615">
        <v>5.5</v>
      </c>
      <c r="DA30" s="640"/>
      <c r="DB30" s="640"/>
      <c r="DC30" s="644"/>
      <c r="DD30" s="619">
        <v>4034409</v>
      </c>
      <c r="DE30" s="611"/>
      <c r="DF30" s="611"/>
      <c r="DG30" s="611"/>
      <c r="DH30" s="611"/>
      <c r="DI30" s="611"/>
      <c r="DJ30" s="611"/>
      <c r="DK30" s="612"/>
      <c r="DL30" s="619">
        <v>4034409</v>
      </c>
      <c r="DM30" s="611"/>
      <c r="DN30" s="611"/>
      <c r="DO30" s="611"/>
      <c r="DP30" s="611"/>
      <c r="DQ30" s="611"/>
      <c r="DR30" s="611"/>
      <c r="DS30" s="611"/>
      <c r="DT30" s="611"/>
      <c r="DU30" s="611"/>
      <c r="DV30" s="612"/>
      <c r="DW30" s="615">
        <v>10</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80836</v>
      </c>
      <c r="S31" s="611"/>
      <c r="T31" s="611"/>
      <c r="U31" s="611"/>
      <c r="V31" s="611"/>
      <c r="W31" s="611"/>
      <c r="X31" s="611"/>
      <c r="Y31" s="612"/>
      <c r="Z31" s="613">
        <v>0.1</v>
      </c>
      <c r="AA31" s="613"/>
      <c r="AB31" s="613"/>
      <c r="AC31" s="613"/>
      <c r="AD31" s="614">
        <v>80836</v>
      </c>
      <c r="AE31" s="614"/>
      <c r="AF31" s="614"/>
      <c r="AG31" s="614"/>
      <c r="AH31" s="614"/>
      <c r="AI31" s="614"/>
      <c r="AJ31" s="614"/>
      <c r="AK31" s="614"/>
      <c r="AL31" s="615">
        <v>0.2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99.4</v>
      </c>
      <c r="BH31" s="654"/>
      <c r="BI31" s="654"/>
      <c r="BJ31" s="654"/>
      <c r="BK31" s="654"/>
      <c r="BL31" s="654"/>
      <c r="BM31" s="605">
        <v>98.7</v>
      </c>
      <c r="BN31" s="654"/>
      <c r="BO31" s="654"/>
      <c r="BP31" s="654"/>
      <c r="BQ31" s="655"/>
      <c r="BR31" s="666">
        <v>99.1</v>
      </c>
      <c r="BS31" s="654"/>
      <c r="BT31" s="654"/>
      <c r="BU31" s="654"/>
      <c r="BV31" s="654"/>
      <c r="BW31" s="654"/>
      <c r="BX31" s="605">
        <v>98</v>
      </c>
      <c r="BY31" s="654"/>
      <c r="BZ31" s="654"/>
      <c r="CA31" s="654"/>
      <c r="CB31" s="655"/>
      <c r="CD31" s="648"/>
      <c r="CE31" s="649"/>
      <c r="CF31" s="607" t="s">
        <v>300</v>
      </c>
      <c r="CG31" s="608"/>
      <c r="CH31" s="608"/>
      <c r="CI31" s="608"/>
      <c r="CJ31" s="608"/>
      <c r="CK31" s="608"/>
      <c r="CL31" s="608"/>
      <c r="CM31" s="608"/>
      <c r="CN31" s="608"/>
      <c r="CO31" s="608"/>
      <c r="CP31" s="608"/>
      <c r="CQ31" s="609"/>
      <c r="CR31" s="610">
        <v>133177</v>
      </c>
      <c r="CS31" s="642"/>
      <c r="CT31" s="642"/>
      <c r="CU31" s="642"/>
      <c r="CV31" s="642"/>
      <c r="CW31" s="642"/>
      <c r="CX31" s="642"/>
      <c r="CY31" s="643"/>
      <c r="CZ31" s="615">
        <v>0.2</v>
      </c>
      <c r="DA31" s="640"/>
      <c r="DB31" s="640"/>
      <c r="DC31" s="644"/>
      <c r="DD31" s="619">
        <v>125907</v>
      </c>
      <c r="DE31" s="642"/>
      <c r="DF31" s="642"/>
      <c r="DG31" s="642"/>
      <c r="DH31" s="642"/>
      <c r="DI31" s="642"/>
      <c r="DJ31" s="642"/>
      <c r="DK31" s="643"/>
      <c r="DL31" s="619">
        <v>125907</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6654068</v>
      </c>
      <c r="S32" s="611"/>
      <c r="T32" s="611"/>
      <c r="U32" s="611"/>
      <c r="V32" s="611"/>
      <c r="W32" s="611"/>
      <c r="X32" s="611"/>
      <c r="Y32" s="612"/>
      <c r="Z32" s="613">
        <v>8.6</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99.3</v>
      </c>
      <c r="BH32" s="642"/>
      <c r="BI32" s="642"/>
      <c r="BJ32" s="642"/>
      <c r="BK32" s="642"/>
      <c r="BL32" s="642"/>
      <c r="BM32" s="616">
        <v>98.4</v>
      </c>
      <c r="BN32" s="642"/>
      <c r="BO32" s="642"/>
      <c r="BP32" s="642"/>
      <c r="BQ32" s="665"/>
      <c r="BR32" s="667">
        <v>98.9</v>
      </c>
      <c r="BS32" s="642"/>
      <c r="BT32" s="642"/>
      <c r="BU32" s="642"/>
      <c r="BV32" s="642"/>
      <c r="BW32" s="642"/>
      <c r="BX32" s="616">
        <v>98.1</v>
      </c>
      <c r="BY32" s="642"/>
      <c r="BZ32" s="642"/>
      <c r="CA32" s="642"/>
      <c r="CB32" s="665"/>
      <c r="CD32" s="650"/>
      <c r="CE32" s="651"/>
      <c r="CF32" s="607" t="s">
        <v>304</v>
      </c>
      <c r="CG32" s="608"/>
      <c r="CH32" s="608"/>
      <c r="CI32" s="608"/>
      <c r="CJ32" s="608"/>
      <c r="CK32" s="608"/>
      <c r="CL32" s="608"/>
      <c r="CM32" s="608"/>
      <c r="CN32" s="608"/>
      <c r="CO32" s="608"/>
      <c r="CP32" s="608"/>
      <c r="CQ32" s="609"/>
      <c r="CR32" s="610">
        <v>4724</v>
      </c>
      <c r="CS32" s="611"/>
      <c r="CT32" s="611"/>
      <c r="CU32" s="611"/>
      <c r="CV32" s="611"/>
      <c r="CW32" s="611"/>
      <c r="CX32" s="611"/>
      <c r="CY32" s="612"/>
      <c r="CZ32" s="615">
        <v>0</v>
      </c>
      <c r="DA32" s="640"/>
      <c r="DB32" s="640"/>
      <c r="DC32" s="644"/>
      <c r="DD32" s="619">
        <v>4724</v>
      </c>
      <c r="DE32" s="611"/>
      <c r="DF32" s="611"/>
      <c r="DG32" s="611"/>
      <c r="DH32" s="611"/>
      <c r="DI32" s="611"/>
      <c r="DJ32" s="611"/>
      <c r="DK32" s="612"/>
      <c r="DL32" s="619">
        <v>4724</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79738</v>
      </c>
      <c r="S33" s="611"/>
      <c r="T33" s="611"/>
      <c r="U33" s="611"/>
      <c r="V33" s="611"/>
      <c r="W33" s="611"/>
      <c r="X33" s="611"/>
      <c r="Y33" s="612"/>
      <c r="Z33" s="613">
        <v>0.1</v>
      </c>
      <c r="AA33" s="613"/>
      <c r="AB33" s="613"/>
      <c r="AC33" s="613"/>
      <c r="AD33" s="614">
        <v>39038</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99.4</v>
      </c>
      <c r="BH33" s="669"/>
      <c r="BI33" s="669"/>
      <c r="BJ33" s="669"/>
      <c r="BK33" s="669"/>
      <c r="BL33" s="669"/>
      <c r="BM33" s="670">
        <v>98.9</v>
      </c>
      <c r="BN33" s="669"/>
      <c r="BO33" s="669"/>
      <c r="BP33" s="669"/>
      <c r="BQ33" s="671"/>
      <c r="BR33" s="668">
        <v>99.3</v>
      </c>
      <c r="BS33" s="669"/>
      <c r="BT33" s="669"/>
      <c r="BU33" s="669"/>
      <c r="BV33" s="669"/>
      <c r="BW33" s="669"/>
      <c r="BX33" s="670">
        <v>97.8</v>
      </c>
      <c r="BY33" s="669"/>
      <c r="BZ33" s="669"/>
      <c r="CA33" s="669"/>
      <c r="CB33" s="671"/>
      <c r="CD33" s="607" t="s">
        <v>307</v>
      </c>
      <c r="CE33" s="608"/>
      <c r="CF33" s="608"/>
      <c r="CG33" s="608"/>
      <c r="CH33" s="608"/>
      <c r="CI33" s="608"/>
      <c r="CJ33" s="608"/>
      <c r="CK33" s="608"/>
      <c r="CL33" s="608"/>
      <c r="CM33" s="608"/>
      <c r="CN33" s="608"/>
      <c r="CO33" s="608"/>
      <c r="CP33" s="608"/>
      <c r="CQ33" s="609"/>
      <c r="CR33" s="610">
        <v>23814524</v>
      </c>
      <c r="CS33" s="642"/>
      <c r="CT33" s="642"/>
      <c r="CU33" s="642"/>
      <c r="CV33" s="642"/>
      <c r="CW33" s="642"/>
      <c r="CX33" s="642"/>
      <c r="CY33" s="643"/>
      <c r="CZ33" s="615">
        <v>31.3</v>
      </c>
      <c r="DA33" s="640"/>
      <c r="DB33" s="640"/>
      <c r="DC33" s="644"/>
      <c r="DD33" s="619">
        <v>18160588</v>
      </c>
      <c r="DE33" s="642"/>
      <c r="DF33" s="642"/>
      <c r="DG33" s="642"/>
      <c r="DH33" s="642"/>
      <c r="DI33" s="642"/>
      <c r="DJ33" s="642"/>
      <c r="DK33" s="643"/>
      <c r="DL33" s="619">
        <v>14625814</v>
      </c>
      <c r="DM33" s="642"/>
      <c r="DN33" s="642"/>
      <c r="DO33" s="642"/>
      <c r="DP33" s="642"/>
      <c r="DQ33" s="642"/>
      <c r="DR33" s="642"/>
      <c r="DS33" s="642"/>
      <c r="DT33" s="642"/>
      <c r="DU33" s="642"/>
      <c r="DV33" s="643"/>
      <c r="DW33" s="615">
        <v>36.299999999999997</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144122</v>
      </c>
      <c r="S34" s="611"/>
      <c r="T34" s="611"/>
      <c r="U34" s="611"/>
      <c r="V34" s="611"/>
      <c r="W34" s="611"/>
      <c r="X34" s="611"/>
      <c r="Y34" s="612"/>
      <c r="Z34" s="613">
        <v>0.2</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6866614</v>
      </c>
      <c r="CS34" s="611"/>
      <c r="CT34" s="611"/>
      <c r="CU34" s="611"/>
      <c r="CV34" s="611"/>
      <c r="CW34" s="611"/>
      <c r="CX34" s="611"/>
      <c r="CY34" s="612"/>
      <c r="CZ34" s="615">
        <v>9</v>
      </c>
      <c r="DA34" s="640"/>
      <c r="DB34" s="640"/>
      <c r="DC34" s="644"/>
      <c r="DD34" s="619">
        <v>5262993</v>
      </c>
      <c r="DE34" s="611"/>
      <c r="DF34" s="611"/>
      <c r="DG34" s="611"/>
      <c r="DH34" s="611"/>
      <c r="DI34" s="611"/>
      <c r="DJ34" s="611"/>
      <c r="DK34" s="612"/>
      <c r="DL34" s="619">
        <v>4403405</v>
      </c>
      <c r="DM34" s="611"/>
      <c r="DN34" s="611"/>
      <c r="DO34" s="611"/>
      <c r="DP34" s="611"/>
      <c r="DQ34" s="611"/>
      <c r="DR34" s="611"/>
      <c r="DS34" s="611"/>
      <c r="DT34" s="611"/>
      <c r="DU34" s="611"/>
      <c r="DV34" s="612"/>
      <c r="DW34" s="615">
        <v>10.9</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483800</v>
      </c>
      <c r="S35" s="611"/>
      <c r="T35" s="611"/>
      <c r="U35" s="611"/>
      <c r="V35" s="611"/>
      <c r="W35" s="611"/>
      <c r="X35" s="611"/>
      <c r="Y35" s="612"/>
      <c r="Z35" s="613">
        <v>0.6</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623544</v>
      </c>
      <c r="CS35" s="642"/>
      <c r="CT35" s="642"/>
      <c r="CU35" s="642"/>
      <c r="CV35" s="642"/>
      <c r="CW35" s="642"/>
      <c r="CX35" s="642"/>
      <c r="CY35" s="643"/>
      <c r="CZ35" s="615">
        <v>0.8</v>
      </c>
      <c r="DA35" s="640"/>
      <c r="DB35" s="640"/>
      <c r="DC35" s="644"/>
      <c r="DD35" s="619">
        <v>540515</v>
      </c>
      <c r="DE35" s="642"/>
      <c r="DF35" s="642"/>
      <c r="DG35" s="642"/>
      <c r="DH35" s="642"/>
      <c r="DI35" s="642"/>
      <c r="DJ35" s="642"/>
      <c r="DK35" s="643"/>
      <c r="DL35" s="619">
        <v>540515</v>
      </c>
      <c r="DM35" s="642"/>
      <c r="DN35" s="642"/>
      <c r="DO35" s="642"/>
      <c r="DP35" s="642"/>
      <c r="DQ35" s="642"/>
      <c r="DR35" s="642"/>
      <c r="DS35" s="642"/>
      <c r="DT35" s="642"/>
      <c r="DU35" s="642"/>
      <c r="DV35" s="643"/>
      <c r="DW35" s="615">
        <v>1.3</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1376831</v>
      </c>
      <c r="S36" s="611"/>
      <c r="T36" s="611"/>
      <c r="U36" s="611"/>
      <c r="V36" s="611"/>
      <c r="W36" s="611"/>
      <c r="X36" s="611"/>
      <c r="Y36" s="612"/>
      <c r="Z36" s="613">
        <v>1.8</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9557983</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4221</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6073961</v>
      </c>
      <c r="CS36" s="611"/>
      <c r="CT36" s="611"/>
      <c r="CU36" s="611"/>
      <c r="CV36" s="611"/>
      <c r="CW36" s="611"/>
      <c r="CX36" s="611"/>
      <c r="CY36" s="612"/>
      <c r="CZ36" s="615">
        <v>8</v>
      </c>
      <c r="DA36" s="640"/>
      <c r="DB36" s="640"/>
      <c r="DC36" s="644"/>
      <c r="DD36" s="619">
        <v>5703825</v>
      </c>
      <c r="DE36" s="611"/>
      <c r="DF36" s="611"/>
      <c r="DG36" s="611"/>
      <c r="DH36" s="611"/>
      <c r="DI36" s="611"/>
      <c r="DJ36" s="611"/>
      <c r="DK36" s="612"/>
      <c r="DL36" s="619">
        <v>3911205</v>
      </c>
      <c r="DM36" s="611"/>
      <c r="DN36" s="611"/>
      <c r="DO36" s="611"/>
      <c r="DP36" s="611"/>
      <c r="DQ36" s="611"/>
      <c r="DR36" s="611"/>
      <c r="DS36" s="611"/>
      <c r="DT36" s="611"/>
      <c r="DU36" s="611"/>
      <c r="DV36" s="612"/>
      <c r="DW36" s="615">
        <v>9.6999999999999993</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2451392</v>
      </c>
      <c r="S37" s="611"/>
      <c r="T37" s="611"/>
      <c r="U37" s="611"/>
      <c r="V37" s="611"/>
      <c r="W37" s="611"/>
      <c r="X37" s="611"/>
      <c r="Y37" s="612"/>
      <c r="Z37" s="613">
        <v>3.2</v>
      </c>
      <c r="AA37" s="613"/>
      <c r="AB37" s="613"/>
      <c r="AC37" s="613"/>
      <c r="AD37" s="614">
        <v>4538</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1791863</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-111346</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1866395</v>
      </c>
      <c r="CS37" s="642"/>
      <c r="CT37" s="642"/>
      <c r="CU37" s="642"/>
      <c r="CV37" s="642"/>
      <c r="CW37" s="642"/>
      <c r="CX37" s="642"/>
      <c r="CY37" s="643"/>
      <c r="CZ37" s="615">
        <v>2.5</v>
      </c>
      <c r="DA37" s="640"/>
      <c r="DB37" s="640"/>
      <c r="DC37" s="644"/>
      <c r="DD37" s="619">
        <v>1860353</v>
      </c>
      <c r="DE37" s="642"/>
      <c r="DF37" s="642"/>
      <c r="DG37" s="642"/>
      <c r="DH37" s="642"/>
      <c r="DI37" s="642"/>
      <c r="DJ37" s="642"/>
      <c r="DK37" s="643"/>
      <c r="DL37" s="619">
        <v>1319937</v>
      </c>
      <c r="DM37" s="642"/>
      <c r="DN37" s="642"/>
      <c r="DO37" s="642"/>
      <c r="DP37" s="642"/>
      <c r="DQ37" s="642"/>
      <c r="DR37" s="642"/>
      <c r="DS37" s="642"/>
      <c r="DT37" s="642"/>
      <c r="DU37" s="642"/>
      <c r="DV37" s="643"/>
      <c r="DW37" s="615">
        <v>3.3</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4904100</v>
      </c>
      <c r="S38" s="611"/>
      <c r="T38" s="611"/>
      <c r="U38" s="611"/>
      <c r="V38" s="611"/>
      <c r="W38" s="611"/>
      <c r="X38" s="611"/>
      <c r="Y38" s="612"/>
      <c r="Z38" s="613">
        <v>6.4</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472636</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21103</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7293484</v>
      </c>
      <c r="CS38" s="611"/>
      <c r="CT38" s="611"/>
      <c r="CU38" s="611"/>
      <c r="CV38" s="611"/>
      <c r="CW38" s="611"/>
      <c r="CX38" s="611"/>
      <c r="CY38" s="612"/>
      <c r="CZ38" s="615">
        <v>9.6</v>
      </c>
      <c r="DA38" s="640"/>
      <c r="DB38" s="640"/>
      <c r="DC38" s="644"/>
      <c r="DD38" s="619">
        <v>5772241</v>
      </c>
      <c r="DE38" s="611"/>
      <c r="DF38" s="611"/>
      <c r="DG38" s="611"/>
      <c r="DH38" s="611"/>
      <c r="DI38" s="611"/>
      <c r="DJ38" s="611"/>
      <c r="DK38" s="612"/>
      <c r="DL38" s="619">
        <v>5749620</v>
      </c>
      <c r="DM38" s="611"/>
      <c r="DN38" s="611"/>
      <c r="DO38" s="611"/>
      <c r="DP38" s="611"/>
      <c r="DQ38" s="611"/>
      <c r="DR38" s="611"/>
      <c r="DS38" s="611"/>
      <c r="DT38" s="611"/>
      <c r="DU38" s="611"/>
      <c r="DV38" s="612"/>
      <c r="DW38" s="615">
        <v>14.3</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30628</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469062</v>
      </c>
      <c r="CS39" s="642"/>
      <c r="CT39" s="642"/>
      <c r="CU39" s="642"/>
      <c r="CV39" s="642"/>
      <c r="CW39" s="642"/>
      <c r="CX39" s="642"/>
      <c r="CY39" s="643"/>
      <c r="CZ39" s="615">
        <v>0.6</v>
      </c>
      <c r="DA39" s="640"/>
      <c r="DB39" s="640"/>
      <c r="DC39" s="644"/>
      <c r="DD39" s="619">
        <v>314604</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v>186200</v>
      </c>
      <c r="S40" s="611"/>
      <c r="T40" s="611"/>
      <c r="U40" s="611"/>
      <c r="V40" s="611"/>
      <c r="W40" s="611"/>
      <c r="X40" s="611"/>
      <c r="Y40" s="612"/>
      <c r="Z40" s="613">
        <v>0.2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2"/>
      <c r="BM40" s="608" t="s">
        <v>333</v>
      </c>
      <c r="BN40" s="608"/>
      <c r="BO40" s="608"/>
      <c r="BP40" s="608"/>
      <c r="BQ40" s="608"/>
      <c r="BR40" s="608"/>
      <c r="BS40" s="608"/>
      <c r="BT40" s="608"/>
      <c r="BU40" s="609"/>
      <c r="BV40" s="610">
        <v>104</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2487859</v>
      </c>
      <c r="CS40" s="611"/>
      <c r="CT40" s="611"/>
      <c r="CU40" s="611"/>
      <c r="CV40" s="611"/>
      <c r="CW40" s="611"/>
      <c r="CX40" s="611"/>
      <c r="CY40" s="612"/>
      <c r="CZ40" s="615">
        <v>3.3</v>
      </c>
      <c r="DA40" s="640"/>
      <c r="DB40" s="640"/>
      <c r="DC40" s="644"/>
      <c r="DD40" s="619">
        <v>566410</v>
      </c>
      <c r="DE40" s="611"/>
      <c r="DF40" s="611"/>
      <c r="DG40" s="611"/>
      <c r="DH40" s="611"/>
      <c r="DI40" s="611"/>
      <c r="DJ40" s="611"/>
      <c r="DK40" s="612"/>
      <c r="DL40" s="619">
        <v>21069</v>
      </c>
      <c r="DM40" s="611"/>
      <c r="DN40" s="611"/>
      <c r="DO40" s="611"/>
      <c r="DP40" s="611"/>
      <c r="DQ40" s="611"/>
      <c r="DR40" s="611"/>
      <c r="DS40" s="611"/>
      <c r="DT40" s="611"/>
      <c r="DU40" s="611"/>
      <c r="DV40" s="612"/>
      <c r="DW40" s="615">
        <v>0.1</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77219328</v>
      </c>
      <c r="S41" s="683"/>
      <c r="T41" s="683"/>
      <c r="U41" s="683"/>
      <c r="V41" s="683"/>
      <c r="W41" s="683"/>
      <c r="X41" s="683"/>
      <c r="Y41" s="687"/>
      <c r="Z41" s="688">
        <v>100</v>
      </c>
      <c r="AA41" s="688"/>
      <c r="AB41" s="688"/>
      <c r="AC41" s="688"/>
      <c r="AD41" s="689">
        <v>40146561</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1506657</v>
      </c>
      <c r="BA41" s="611"/>
      <c r="BB41" s="611"/>
      <c r="BC41" s="611"/>
      <c r="BD41" s="642"/>
      <c r="BE41" s="642"/>
      <c r="BF41" s="665"/>
      <c r="BG41" s="658"/>
      <c r="BH41" s="659"/>
      <c r="BI41" s="659"/>
      <c r="BJ41" s="659"/>
      <c r="BK41" s="659"/>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5786827</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388</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8161168</v>
      </c>
      <c r="CS42" s="642"/>
      <c r="CT42" s="642"/>
      <c r="CU42" s="642"/>
      <c r="CV42" s="642"/>
      <c r="CW42" s="642"/>
      <c r="CX42" s="642"/>
      <c r="CY42" s="643"/>
      <c r="CZ42" s="615">
        <v>10.7</v>
      </c>
      <c r="DA42" s="640"/>
      <c r="DB42" s="640"/>
      <c r="DC42" s="644"/>
      <c r="DD42" s="619">
        <v>1781467</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133742</v>
      </c>
      <c r="CS43" s="642"/>
      <c r="CT43" s="642"/>
      <c r="CU43" s="642"/>
      <c r="CV43" s="642"/>
      <c r="CW43" s="642"/>
      <c r="CX43" s="642"/>
      <c r="CY43" s="643"/>
      <c r="CZ43" s="615">
        <v>0.2</v>
      </c>
      <c r="DA43" s="640"/>
      <c r="DB43" s="640"/>
      <c r="DC43" s="644"/>
      <c r="DD43" s="619">
        <v>128946</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8161168</v>
      </c>
      <c r="CS44" s="611"/>
      <c r="CT44" s="611"/>
      <c r="CU44" s="611"/>
      <c r="CV44" s="611"/>
      <c r="CW44" s="611"/>
      <c r="CX44" s="611"/>
      <c r="CY44" s="612"/>
      <c r="CZ44" s="615">
        <v>10.7</v>
      </c>
      <c r="DA44" s="616"/>
      <c r="DB44" s="616"/>
      <c r="DC44" s="622"/>
      <c r="DD44" s="619">
        <v>1781467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2591912</v>
      </c>
      <c r="CS45" s="642"/>
      <c r="CT45" s="642"/>
      <c r="CU45" s="642"/>
      <c r="CV45" s="642"/>
      <c r="CW45" s="642"/>
      <c r="CX45" s="642"/>
      <c r="CY45" s="643"/>
      <c r="CZ45" s="615">
        <v>3.4</v>
      </c>
      <c r="DA45" s="640"/>
      <c r="DB45" s="640"/>
      <c r="DC45" s="644"/>
      <c r="DD45" s="619">
        <v>115432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5563586</v>
      </c>
      <c r="CS46" s="611"/>
      <c r="CT46" s="611"/>
      <c r="CU46" s="611"/>
      <c r="CV46" s="611"/>
      <c r="CW46" s="611"/>
      <c r="CX46" s="611"/>
      <c r="CY46" s="612"/>
      <c r="CZ46" s="615">
        <v>7.3</v>
      </c>
      <c r="DA46" s="616"/>
      <c r="DB46" s="616"/>
      <c r="DC46" s="622"/>
      <c r="DD46" s="619">
        <v>1665465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76096908</v>
      </c>
      <c r="CS49" s="669"/>
      <c r="CT49" s="669"/>
      <c r="CU49" s="669"/>
      <c r="CV49" s="669"/>
      <c r="CW49" s="669"/>
      <c r="CX49" s="669"/>
      <c r="CY49" s="698"/>
      <c r="CZ49" s="690">
        <v>100</v>
      </c>
      <c r="DA49" s="699"/>
      <c r="DB49" s="699"/>
      <c r="DC49" s="700"/>
      <c r="DD49" s="701">
        <v>46370031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AHJYsPQTQ6DyuImTjXqqzkv11W9UFdij3IDQCAf+fUzwqPX+kBhoZ7ooqOiZYMvmFzHZ+RG/k5Ir+xQsbeF29Q==" saltValue="+BQI1ocimRrte65iGjULq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topLeftCell="AO76" zoomScale="70" zoomScaleNormal="25" zoomScaleSheetLayoutView="70" workbookViewId="0">
      <selection activeCell="BQ104" sqref="BQ104:DZ104"/>
    </sheetView>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t="s">
        <v>546</v>
      </c>
      <c r="R7" s="740"/>
      <c r="S7" s="740"/>
      <c r="T7" s="740"/>
      <c r="U7" s="740"/>
      <c r="V7" s="740" t="s">
        <v>547</v>
      </c>
      <c r="W7" s="740"/>
      <c r="X7" s="740"/>
      <c r="Y7" s="740"/>
      <c r="Z7" s="740"/>
      <c r="AA7" s="740" t="s">
        <v>548</v>
      </c>
      <c r="AB7" s="740"/>
      <c r="AC7" s="740"/>
      <c r="AD7" s="740"/>
      <c r="AE7" s="741"/>
      <c r="AF7" s="742">
        <v>903</v>
      </c>
      <c r="AG7" s="743"/>
      <c r="AH7" s="743"/>
      <c r="AI7" s="743"/>
      <c r="AJ7" s="744"/>
      <c r="AK7" s="745">
        <v>484</v>
      </c>
      <c r="AL7" s="746"/>
      <c r="AM7" s="746"/>
      <c r="AN7" s="746"/>
      <c r="AO7" s="746"/>
      <c r="AP7" s="746" t="s">
        <v>552</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607</v>
      </c>
      <c r="BT7" s="734"/>
      <c r="BU7" s="734"/>
      <c r="BV7" s="734"/>
      <c r="BW7" s="734"/>
      <c r="BX7" s="734"/>
      <c r="BY7" s="734"/>
      <c r="BZ7" s="734"/>
      <c r="CA7" s="734"/>
      <c r="CB7" s="734"/>
      <c r="CC7" s="734"/>
      <c r="CD7" s="734"/>
      <c r="CE7" s="734"/>
      <c r="CF7" s="734"/>
      <c r="CG7" s="749"/>
      <c r="CH7" s="730" t="s">
        <v>487</v>
      </c>
      <c r="CI7" s="731"/>
      <c r="CJ7" s="731"/>
      <c r="CK7" s="731"/>
      <c r="CL7" s="732"/>
      <c r="CM7" s="730" t="s">
        <v>615</v>
      </c>
      <c r="CN7" s="731"/>
      <c r="CO7" s="731"/>
      <c r="CP7" s="731"/>
      <c r="CQ7" s="732"/>
      <c r="CR7" s="730" t="s">
        <v>616</v>
      </c>
      <c r="CS7" s="731"/>
      <c r="CT7" s="731"/>
      <c r="CU7" s="731"/>
      <c r="CV7" s="732"/>
      <c r="CW7" s="730" t="s">
        <v>617</v>
      </c>
      <c r="CX7" s="731"/>
      <c r="CY7" s="731"/>
      <c r="CZ7" s="731"/>
      <c r="DA7" s="732"/>
      <c r="DB7" s="730" t="s">
        <v>487</v>
      </c>
      <c r="DC7" s="731"/>
      <c r="DD7" s="731"/>
      <c r="DE7" s="731"/>
      <c r="DF7" s="732"/>
      <c r="DG7" s="730" t="s">
        <v>487</v>
      </c>
      <c r="DH7" s="731"/>
      <c r="DI7" s="731"/>
      <c r="DJ7" s="731"/>
      <c r="DK7" s="732"/>
      <c r="DL7" s="730" t="s">
        <v>487</v>
      </c>
      <c r="DM7" s="731"/>
      <c r="DN7" s="731"/>
      <c r="DO7" s="731"/>
      <c r="DP7" s="732"/>
      <c r="DQ7" s="730" t="s">
        <v>487</v>
      </c>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t="s">
        <v>549</v>
      </c>
      <c r="R8" s="771"/>
      <c r="S8" s="771"/>
      <c r="T8" s="771"/>
      <c r="U8" s="771"/>
      <c r="V8" s="771" t="s">
        <v>549</v>
      </c>
      <c r="W8" s="771"/>
      <c r="X8" s="771"/>
      <c r="Y8" s="771"/>
      <c r="Z8" s="771"/>
      <c r="AA8" s="771" t="s">
        <v>487</v>
      </c>
      <c r="AB8" s="771"/>
      <c r="AC8" s="771"/>
      <c r="AD8" s="771"/>
      <c r="AE8" s="772"/>
      <c r="AF8" s="773" t="s">
        <v>122</v>
      </c>
      <c r="AG8" s="774"/>
      <c r="AH8" s="774"/>
      <c r="AI8" s="774"/>
      <c r="AJ8" s="775"/>
      <c r="AK8" s="756" t="s">
        <v>636</v>
      </c>
      <c r="AL8" s="757"/>
      <c r="AM8" s="757"/>
      <c r="AN8" s="757"/>
      <c r="AO8" s="757"/>
      <c r="AP8" s="757" t="s">
        <v>553</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608</v>
      </c>
      <c r="BT8" s="761"/>
      <c r="BU8" s="761"/>
      <c r="BV8" s="761"/>
      <c r="BW8" s="761"/>
      <c r="BX8" s="761"/>
      <c r="BY8" s="761"/>
      <c r="BZ8" s="761"/>
      <c r="CA8" s="761"/>
      <c r="CB8" s="761"/>
      <c r="CC8" s="761"/>
      <c r="CD8" s="761"/>
      <c r="CE8" s="761"/>
      <c r="CF8" s="761"/>
      <c r="CG8" s="762"/>
      <c r="CH8" s="763" t="s">
        <v>618</v>
      </c>
      <c r="CI8" s="764"/>
      <c r="CJ8" s="764"/>
      <c r="CK8" s="764"/>
      <c r="CL8" s="765"/>
      <c r="CM8" s="763" t="s">
        <v>619</v>
      </c>
      <c r="CN8" s="764"/>
      <c r="CO8" s="764"/>
      <c r="CP8" s="764"/>
      <c r="CQ8" s="765"/>
      <c r="CR8" s="763" t="s">
        <v>620</v>
      </c>
      <c r="CS8" s="764"/>
      <c r="CT8" s="764"/>
      <c r="CU8" s="764"/>
      <c r="CV8" s="765"/>
      <c r="CW8" s="763" t="s">
        <v>584</v>
      </c>
      <c r="CX8" s="764"/>
      <c r="CY8" s="764"/>
      <c r="CZ8" s="764"/>
      <c r="DA8" s="765"/>
      <c r="DB8" s="763" t="s">
        <v>487</v>
      </c>
      <c r="DC8" s="764"/>
      <c r="DD8" s="764"/>
      <c r="DE8" s="764"/>
      <c r="DF8" s="765"/>
      <c r="DG8" s="763" t="s">
        <v>487</v>
      </c>
      <c r="DH8" s="764"/>
      <c r="DI8" s="764"/>
      <c r="DJ8" s="764"/>
      <c r="DK8" s="765"/>
      <c r="DL8" s="763" t="s">
        <v>487</v>
      </c>
      <c r="DM8" s="764"/>
      <c r="DN8" s="764"/>
      <c r="DO8" s="764"/>
      <c r="DP8" s="765"/>
      <c r="DQ8" s="763" t="s">
        <v>487</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609</v>
      </c>
      <c r="BT9" s="761"/>
      <c r="BU9" s="761"/>
      <c r="BV9" s="761"/>
      <c r="BW9" s="761"/>
      <c r="BX9" s="761"/>
      <c r="BY9" s="761"/>
      <c r="BZ9" s="761"/>
      <c r="CA9" s="761"/>
      <c r="CB9" s="761"/>
      <c r="CC9" s="761"/>
      <c r="CD9" s="761"/>
      <c r="CE9" s="761"/>
      <c r="CF9" s="761"/>
      <c r="CG9" s="762"/>
      <c r="CH9" s="763" t="s">
        <v>621</v>
      </c>
      <c r="CI9" s="764"/>
      <c r="CJ9" s="764"/>
      <c r="CK9" s="764"/>
      <c r="CL9" s="765"/>
      <c r="CM9" s="763" t="s">
        <v>622</v>
      </c>
      <c r="CN9" s="764"/>
      <c r="CO9" s="764"/>
      <c r="CP9" s="764"/>
      <c r="CQ9" s="765"/>
      <c r="CR9" s="763" t="s">
        <v>623</v>
      </c>
      <c r="CS9" s="764"/>
      <c r="CT9" s="764"/>
      <c r="CU9" s="764"/>
      <c r="CV9" s="765"/>
      <c r="CW9" s="763" t="s">
        <v>487</v>
      </c>
      <c r="CX9" s="764"/>
      <c r="CY9" s="764"/>
      <c r="CZ9" s="764"/>
      <c r="DA9" s="765"/>
      <c r="DB9" s="763" t="s">
        <v>487</v>
      </c>
      <c r="DC9" s="764"/>
      <c r="DD9" s="764"/>
      <c r="DE9" s="764"/>
      <c r="DF9" s="765"/>
      <c r="DG9" s="763" t="s">
        <v>487</v>
      </c>
      <c r="DH9" s="764"/>
      <c r="DI9" s="764"/>
      <c r="DJ9" s="764"/>
      <c r="DK9" s="765"/>
      <c r="DL9" s="763" t="s">
        <v>487</v>
      </c>
      <c r="DM9" s="764"/>
      <c r="DN9" s="764"/>
      <c r="DO9" s="764"/>
      <c r="DP9" s="765"/>
      <c r="DQ9" s="763" t="s">
        <v>487</v>
      </c>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t="s">
        <v>610</v>
      </c>
      <c r="BT10" s="761"/>
      <c r="BU10" s="761"/>
      <c r="BV10" s="761"/>
      <c r="BW10" s="761"/>
      <c r="BX10" s="761"/>
      <c r="BY10" s="761"/>
      <c r="BZ10" s="761"/>
      <c r="CA10" s="761"/>
      <c r="CB10" s="761"/>
      <c r="CC10" s="761"/>
      <c r="CD10" s="761"/>
      <c r="CE10" s="761"/>
      <c r="CF10" s="761"/>
      <c r="CG10" s="762"/>
      <c r="CH10" s="763" t="s">
        <v>624</v>
      </c>
      <c r="CI10" s="764"/>
      <c r="CJ10" s="764"/>
      <c r="CK10" s="764"/>
      <c r="CL10" s="765"/>
      <c r="CM10" s="763" t="s">
        <v>625</v>
      </c>
      <c r="CN10" s="764"/>
      <c r="CO10" s="764"/>
      <c r="CP10" s="764"/>
      <c r="CQ10" s="765"/>
      <c r="CR10" s="763" t="s">
        <v>626</v>
      </c>
      <c r="CS10" s="764"/>
      <c r="CT10" s="764"/>
      <c r="CU10" s="764"/>
      <c r="CV10" s="765"/>
      <c r="CW10" s="763" t="s">
        <v>487</v>
      </c>
      <c r="CX10" s="764"/>
      <c r="CY10" s="764"/>
      <c r="CZ10" s="764"/>
      <c r="DA10" s="765"/>
      <c r="DB10" s="763" t="s">
        <v>487</v>
      </c>
      <c r="DC10" s="764"/>
      <c r="DD10" s="764"/>
      <c r="DE10" s="764"/>
      <c r="DF10" s="765"/>
      <c r="DG10" s="763" t="s">
        <v>487</v>
      </c>
      <c r="DH10" s="764"/>
      <c r="DI10" s="764"/>
      <c r="DJ10" s="764"/>
      <c r="DK10" s="765"/>
      <c r="DL10" s="763" t="s">
        <v>487</v>
      </c>
      <c r="DM10" s="764"/>
      <c r="DN10" s="764"/>
      <c r="DO10" s="764"/>
      <c r="DP10" s="765"/>
      <c r="DQ10" s="763" t="s">
        <v>487</v>
      </c>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t="s">
        <v>611</v>
      </c>
      <c r="BT11" s="761"/>
      <c r="BU11" s="761"/>
      <c r="BV11" s="761"/>
      <c r="BW11" s="761"/>
      <c r="BX11" s="761"/>
      <c r="BY11" s="761"/>
      <c r="BZ11" s="761"/>
      <c r="CA11" s="761"/>
      <c r="CB11" s="761"/>
      <c r="CC11" s="761"/>
      <c r="CD11" s="761"/>
      <c r="CE11" s="761"/>
      <c r="CF11" s="761"/>
      <c r="CG11" s="762"/>
      <c r="CH11" s="763" t="s">
        <v>586</v>
      </c>
      <c r="CI11" s="764"/>
      <c r="CJ11" s="764"/>
      <c r="CK11" s="764"/>
      <c r="CL11" s="765"/>
      <c r="CM11" s="763" t="s">
        <v>627</v>
      </c>
      <c r="CN11" s="764"/>
      <c r="CO11" s="764"/>
      <c r="CP11" s="764"/>
      <c r="CQ11" s="765"/>
      <c r="CR11" s="763" t="s">
        <v>597</v>
      </c>
      <c r="CS11" s="764"/>
      <c r="CT11" s="764"/>
      <c r="CU11" s="764"/>
      <c r="CV11" s="765"/>
      <c r="CW11" s="763" t="s">
        <v>487</v>
      </c>
      <c r="CX11" s="764"/>
      <c r="CY11" s="764"/>
      <c r="CZ11" s="764"/>
      <c r="DA11" s="765"/>
      <c r="DB11" s="763" t="s">
        <v>487</v>
      </c>
      <c r="DC11" s="764"/>
      <c r="DD11" s="764"/>
      <c r="DE11" s="764"/>
      <c r="DF11" s="765"/>
      <c r="DG11" s="763" t="s">
        <v>487</v>
      </c>
      <c r="DH11" s="764"/>
      <c r="DI11" s="764"/>
      <c r="DJ11" s="764"/>
      <c r="DK11" s="765"/>
      <c r="DL11" s="763" t="s">
        <v>487</v>
      </c>
      <c r="DM11" s="764"/>
      <c r="DN11" s="764"/>
      <c r="DO11" s="764"/>
      <c r="DP11" s="765"/>
      <c r="DQ11" s="763" t="s">
        <v>487</v>
      </c>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t="s">
        <v>612</v>
      </c>
      <c r="BT12" s="761"/>
      <c r="BU12" s="761"/>
      <c r="BV12" s="761"/>
      <c r="BW12" s="761"/>
      <c r="BX12" s="761"/>
      <c r="BY12" s="761"/>
      <c r="BZ12" s="761"/>
      <c r="CA12" s="761"/>
      <c r="CB12" s="761"/>
      <c r="CC12" s="761"/>
      <c r="CD12" s="761"/>
      <c r="CE12" s="761"/>
      <c r="CF12" s="761"/>
      <c r="CG12" s="762"/>
      <c r="CH12" s="763" t="s">
        <v>586</v>
      </c>
      <c r="CI12" s="764"/>
      <c r="CJ12" s="764"/>
      <c r="CK12" s="764"/>
      <c r="CL12" s="765"/>
      <c r="CM12" s="763" t="s">
        <v>628</v>
      </c>
      <c r="CN12" s="764"/>
      <c r="CO12" s="764"/>
      <c r="CP12" s="764"/>
      <c r="CQ12" s="765"/>
      <c r="CR12" s="763" t="s">
        <v>629</v>
      </c>
      <c r="CS12" s="764"/>
      <c r="CT12" s="764"/>
      <c r="CU12" s="764"/>
      <c r="CV12" s="765"/>
      <c r="CW12" s="763" t="s">
        <v>487</v>
      </c>
      <c r="CX12" s="764"/>
      <c r="CY12" s="764"/>
      <c r="CZ12" s="764"/>
      <c r="DA12" s="765"/>
      <c r="DB12" s="763" t="s">
        <v>487</v>
      </c>
      <c r="DC12" s="764"/>
      <c r="DD12" s="764"/>
      <c r="DE12" s="764"/>
      <c r="DF12" s="765"/>
      <c r="DG12" s="763" t="s">
        <v>487</v>
      </c>
      <c r="DH12" s="764"/>
      <c r="DI12" s="764"/>
      <c r="DJ12" s="764"/>
      <c r="DK12" s="765"/>
      <c r="DL12" s="763" t="s">
        <v>487</v>
      </c>
      <c r="DM12" s="764"/>
      <c r="DN12" s="764"/>
      <c r="DO12" s="764"/>
      <c r="DP12" s="765"/>
      <c r="DQ12" s="763" t="s">
        <v>487</v>
      </c>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t="s">
        <v>613</v>
      </c>
      <c r="BT13" s="761"/>
      <c r="BU13" s="761"/>
      <c r="BV13" s="761"/>
      <c r="BW13" s="761"/>
      <c r="BX13" s="761"/>
      <c r="BY13" s="761"/>
      <c r="BZ13" s="761"/>
      <c r="CA13" s="761"/>
      <c r="CB13" s="761"/>
      <c r="CC13" s="761"/>
      <c r="CD13" s="761"/>
      <c r="CE13" s="761"/>
      <c r="CF13" s="761"/>
      <c r="CG13" s="762"/>
      <c r="CH13" s="763" t="s">
        <v>580</v>
      </c>
      <c r="CI13" s="764"/>
      <c r="CJ13" s="764"/>
      <c r="CK13" s="764"/>
      <c r="CL13" s="765"/>
      <c r="CM13" s="763">
        <v>-125</v>
      </c>
      <c r="CN13" s="764"/>
      <c r="CO13" s="764"/>
      <c r="CP13" s="764"/>
      <c r="CQ13" s="765"/>
      <c r="CR13" s="763" t="s">
        <v>630</v>
      </c>
      <c r="CS13" s="764"/>
      <c r="CT13" s="764"/>
      <c r="CU13" s="764"/>
      <c r="CV13" s="765"/>
      <c r="CW13" s="763" t="s">
        <v>631</v>
      </c>
      <c r="CX13" s="764"/>
      <c r="CY13" s="764"/>
      <c r="CZ13" s="764"/>
      <c r="DA13" s="765"/>
      <c r="DB13" s="763" t="s">
        <v>487</v>
      </c>
      <c r="DC13" s="764"/>
      <c r="DD13" s="764"/>
      <c r="DE13" s="764"/>
      <c r="DF13" s="765"/>
      <c r="DG13" s="763">
        <v>678</v>
      </c>
      <c r="DH13" s="764"/>
      <c r="DI13" s="764"/>
      <c r="DJ13" s="764"/>
      <c r="DK13" s="765"/>
      <c r="DL13" s="763" t="s">
        <v>487</v>
      </c>
      <c r="DM13" s="764"/>
      <c r="DN13" s="764"/>
      <c r="DO13" s="764"/>
      <c r="DP13" s="765"/>
      <c r="DQ13" s="763" t="s">
        <v>632</v>
      </c>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t="s">
        <v>614</v>
      </c>
      <c r="BT14" s="761"/>
      <c r="BU14" s="761"/>
      <c r="BV14" s="761"/>
      <c r="BW14" s="761"/>
      <c r="BX14" s="761"/>
      <c r="BY14" s="761"/>
      <c r="BZ14" s="761"/>
      <c r="CA14" s="761"/>
      <c r="CB14" s="761"/>
      <c r="CC14" s="761"/>
      <c r="CD14" s="761"/>
      <c r="CE14" s="761"/>
      <c r="CF14" s="761"/>
      <c r="CG14" s="762"/>
      <c r="CH14" s="763" t="s">
        <v>592</v>
      </c>
      <c r="CI14" s="764"/>
      <c r="CJ14" s="764"/>
      <c r="CK14" s="764"/>
      <c r="CL14" s="765"/>
      <c r="CM14" s="763" t="s">
        <v>633</v>
      </c>
      <c r="CN14" s="764"/>
      <c r="CO14" s="764"/>
      <c r="CP14" s="764"/>
      <c r="CQ14" s="765"/>
      <c r="CR14" s="763" t="s">
        <v>592</v>
      </c>
      <c r="CS14" s="764"/>
      <c r="CT14" s="764"/>
      <c r="CU14" s="764"/>
      <c r="CV14" s="765"/>
      <c r="CW14" s="763" t="s">
        <v>487</v>
      </c>
      <c r="CX14" s="764"/>
      <c r="CY14" s="764"/>
      <c r="CZ14" s="764"/>
      <c r="DA14" s="765"/>
      <c r="DB14" s="763" t="s">
        <v>487</v>
      </c>
      <c r="DC14" s="764"/>
      <c r="DD14" s="764"/>
      <c r="DE14" s="764"/>
      <c r="DF14" s="765"/>
      <c r="DG14" s="763" t="s">
        <v>487</v>
      </c>
      <c r="DH14" s="764"/>
      <c r="DI14" s="764"/>
      <c r="DJ14" s="764"/>
      <c r="DK14" s="765"/>
      <c r="DL14" s="763" t="s">
        <v>487</v>
      </c>
      <c r="DM14" s="764"/>
      <c r="DN14" s="764"/>
      <c r="DO14" s="764"/>
      <c r="DP14" s="765"/>
      <c r="DQ14" s="763" t="s">
        <v>487</v>
      </c>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t="s">
        <v>550</v>
      </c>
      <c r="R23" s="780"/>
      <c r="S23" s="780"/>
      <c r="T23" s="780"/>
      <c r="U23" s="780"/>
      <c r="V23" s="780" t="s">
        <v>551</v>
      </c>
      <c r="W23" s="780"/>
      <c r="X23" s="780"/>
      <c r="Y23" s="780"/>
      <c r="Z23" s="780"/>
      <c r="AA23" s="780" t="s">
        <v>548</v>
      </c>
      <c r="AB23" s="780"/>
      <c r="AC23" s="780"/>
      <c r="AD23" s="780"/>
      <c r="AE23" s="781"/>
      <c r="AF23" s="782">
        <v>903</v>
      </c>
      <c r="AG23" s="780"/>
      <c r="AH23" s="780"/>
      <c r="AI23" s="780"/>
      <c r="AJ23" s="783"/>
      <c r="AK23" s="784"/>
      <c r="AL23" s="785"/>
      <c r="AM23" s="785"/>
      <c r="AN23" s="785"/>
      <c r="AO23" s="785"/>
      <c r="AP23" s="780">
        <v>38747</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t="s">
        <v>554</v>
      </c>
      <c r="R28" s="810"/>
      <c r="S28" s="810"/>
      <c r="T28" s="810"/>
      <c r="U28" s="810"/>
      <c r="V28" s="810" t="s">
        <v>555</v>
      </c>
      <c r="W28" s="810"/>
      <c r="X28" s="810"/>
      <c r="Y28" s="810"/>
      <c r="Z28" s="810"/>
      <c r="AA28" s="810" t="s">
        <v>556</v>
      </c>
      <c r="AB28" s="810"/>
      <c r="AC28" s="810"/>
      <c r="AD28" s="810"/>
      <c r="AE28" s="811"/>
      <c r="AF28" s="812">
        <v>4</v>
      </c>
      <c r="AG28" s="810"/>
      <c r="AH28" s="810"/>
      <c r="AI28" s="810"/>
      <c r="AJ28" s="813"/>
      <c r="AK28" s="814">
        <v>1529</v>
      </c>
      <c r="AL28" s="815"/>
      <c r="AM28" s="815"/>
      <c r="AN28" s="815"/>
      <c r="AO28" s="815"/>
      <c r="AP28" s="815" t="s">
        <v>487</v>
      </c>
      <c r="AQ28" s="815"/>
      <c r="AR28" s="815"/>
      <c r="AS28" s="815"/>
      <c r="AT28" s="815"/>
      <c r="AU28" s="815" t="s">
        <v>487</v>
      </c>
      <c r="AV28" s="815"/>
      <c r="AW28" s="815"/>
      <c r="AX28" s="815"/>
      <c r="AY28" s="815"/>
      <c r="AZ28" s="816" t="s">
        <v>487</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t="s">
        <v>557</v>
      </c>
      <c r="R29" s="771"/>
      <c r="S29" s="771"/>
      <c r="T29" s="771"/>
      <c r="U29" s="771"/>
      <c r="V29" s="771" t="s">
        <v>558</v>
      </c>
      <c r="W29" s="771"/>
      <c r="X29" s="771"/>
      <c r="Y29" s="771"/>
      <c r="Z29" s="771"/>
      <c r="AA29" s="771" t="s">
        <v>559</v>
      </c>
      <c r="AB29" s="771"/>
      <c r="AC29" s="771"/>
      <c r="AD29" s="771"/>
      <c r="AE29" s="772"/>
      <c r="AF29" s="773">
        <v>17</v>
      </c>
      <c r="AG29" s="774"/>
      <c r="AH29" s="774"/>
      <c r="AI29" s="774"/>
      <c r="AJ29" s="775"/>
      <c r="AK29" s="821">
        <v>807</v>
      </c>
      <c r="AL29" s="817"/>
      <c r="AM29" s="817"/>
      <c r="AN29" s="817"/>
      <c r="AO29" s="817"/>
      <c r="AP29" s="817" t="s">
        <v>487</v>
      </c>
      <c r="AQ29" s="817"/>
      <c r="AR29" s="817"/>
      <c r="AS29" s="817"/>
      <c r="AT29" s="817"/>
      <c r="AU29" s="817" t="s">
        <v>487</v>
      </c>
      <c r="AV29" s="817"/>
      <c r="AW29" s="817"/>
      <c r="AX29" s="817"/>
      <c r="AY29" s="817"/>
      <c r="AZ29" s="818" t="s">
        <v>487</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t="s">
        <v>560</v>
      </c>
      <c r="R30" s="771"/>
      <c r="S30" s="771"/>
      <c r="T30" s="771"/>
      <c r="U30" s="771"/>
      <c r="V30" s="771" t="s">
        <v>561</v>
      </c>
      <c r="W30" s="771"/>
      <c r="X30" s="771"/>
      <c r="Y30" s="771"/>
      <c r="Z30" s="771"/>
      <c r="AA30" s="771" t="s">
        <v>562</v>
      </c>
      <c r="AB30" s="771"/>
      <c r="AC30" s="771"/>
      <c r="AD30" s="771"/>
      <c r="AE30" s="772"/>
      <c r="AF30" s="773">
        <v>298</v>
      </c>
      <c r="AG30" s="774"/>
      <c r="AH30" s="774"/>
      <c r="AI30" s="774"/>
      <c r="AJ30" s="775"/>
      <c r="AK30" s="821">
        <v>2880</v>
      </c>
      <c r="AL30" s="817"/>
      <c r="AM30" s="817"/>
      <c r="AN30" s="817"/>
      <c r="AO30" s="817"/>
      <c r="AP30" s="817" t="s">
        <v>487</v>
      </c>
      <c r="AQ30" s="817"/>
      <c r="AR30" s="817"/>
      <c r="AS30" s="817"/>
      <c r="AT30" s="817"/>
      <c r="AU30" s="817" t="s">
        <v>487</v>
      </c>
      <c r="AV30" s="817"/>
      <c r="AW30" s="817"/>
      <c r="AX30" s="817"/>
      <c r="AY30" s="817"/>
      <c r="AZ30" s="818" t="s">
        <v>487</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3877</v>
      </c>
      <c r="R31" s="771"/>
      <c r="S31" s="771"/>
      <c r="T31" s="771"/>
      <c r="U31" s="771"/>
      <c r="V31" s="771">
        <v>4051</v>
      </c>
      <c r="W31" s="771"/>
      <c r="X31" s="771"/>
      <c r="Y31" s="771"/>
      <c r="Z31" s="771"/>
      <c r="AA31" s="771" t="s">
        <v>642</v>
      </c>
      <c r="AB31" s="771"/>
      <c r="AC31" s="771"/>
      <c r="AD31" s="771"/>
      <c r="AE31" s="772"/>
      <c r="AF31" s="773">
        <v>1458</v>
      </c>
      <c r="AG31" s="774"/>
      <c r="AH31" s="774"/>
      <c r="AI31" s="774"/>
      <c r="AJ31" s="775"/>
      <c r="AK31" s="821">
        <v>308</v>
      </c>
      <c r="AL31" s="817"/>
      <c r="AM31" s="817"/>
      <c r="AN31" s="817"/>
      <c r="AO31" s="817"/>
      <c r="AP31" s="817" t="s">
        <v>563</v>
      </c>
      <c r="AQ31" s="817"/>
      <c r="AR31" s="817"/>
      <c r="AS31" s="817"/>
      <c r="AT31" s="817"/>
      <c r="AU31" s="817" t="s">
        <v>564</v>
      </c>
      <c r="AV31" s="817"/>
      <c r="AW31" s="817"/>
      <c r="AX31" s="817"/>
      <c r="AY31" s="817"/>
      <c r="AZ31" s="818" t="s">
        <v>487</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635</v>
      </c>
      <c r="C32" s="768"/>
      <c r="D32" s="768"/>
      <c r="E32" s="768"/>
      <c r="F32" s="768"/>
      <c r="G32" s="768"/>
      <c r="H32" s="768"/>
      <c r="I32" s="768"/>
      <c r="J32" s="768"/>
      <c r="K32" s="768"/>
      <c r="L32" s="768"/>
      <c r="M32" s="768"/>
      <c r="N32" s="768"/>
      <c r="O32" s="768"/>
      <c r="P32" s="769"/>
      <c r="Q32" s="770">
        <v>5353</v>
      </c>
      <c r="R32" s="771"/>
      <c r="S32" s="771"/>
      <c r="T32" s="771"/>
      <c r="U32" s="771"/>
      <c r="V32" s="771">
        <v>5353</v>
      </c>
      <c r="W32" s="771"/>
      <c r="X32" s="771"/>
      <c r="Y32" s="771"/>
      <c r="Z32" s="771"/>
      <c r="AA32" s="771">
        <v>0</v>
      </c>
      <c r="AB32" s="771"/>
      <c r="AC32" s="771"/>
      <c r="AD32" s="771"/>
      <c r="AE32" s="772"/>
      <c r="AF32" s="773">
        <v>199</v>
      </c>
      <c r="AG32" s="774"/>
      <c r="AH32" s="774"/>
      <c r="AI32" s="774"/>
      <c r="AJ32" s="775"/>
      <c r="AK32" s="821">
        <v>1792</v>
      </c>
      <c r="AL32" s="817"/>
      <c r="AM32" s="817"/>
      <c r="AN32" s="817"/>
      <c r="AO32" s="817"/>
      <c r="AP32" s="817" t="s">
        <v>565</v>
      </c>
      <c r="AQ32" s="817"/>
      <c r="AR32" s="817"/>
      <c r="AS32" s="817"/>
      <c r="AT32" s="817"/>
      <c r="AU32" s="817" t="s">
        <v>566</v>
      </c>
      <c r="AV32" s="817"/>
      <c r="AW32" s="817"/>
      <c r="AX32" s="817"/>
      <c r="AY32" s="817"/>
      <c r="AZ32" s="818" t="s">
        <v>487</v>
      </c>
      <c r="BA32" s="818"/>
      <c r="BB32" s="818"/>
      <c r="BC32" s="818"/>
      <c r="BD32" s="818"/>
      <c r="BE32" s="819" t="s">
        <v>393</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1976</v>
      </c>
      <c r="AG63" s="831"/>
      <c r="AH63" s="831"/>
      <c r="AI63" s="831"/>
      <c r="AJ63" s="832"/>
      <c r="AK63" s="833"/>
      <c r="AL63" s="828"/>
      <c r="AM63" s="828"/>
      <c r="AN63" s="828"/>
      <c r="AO63" s="828"/>
      <c r="AP63" s="831" t="s">
        <v>567</v>
      </c>
      <c r="AQ63" s="831"/>
      <c r="AR63" s="831"/>
      <c r="AS63" s="831"/>
      <c r="AT63" s="831"/>
      <c r="AU63" s="831" t="s">
        <v>568</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399</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569</v>
      </c>
      <c r="C68" s="857"/>
      <c r="D68" s="857"/>
      <c r="E68" s="857"/>
      <c r="F68" s="857"/>
      <c r="G68" s="857"/>
      <c r="H68" s="857"/>
      <c r="I68" s="857"/>
      <c r="J68" s="857"/>
      <c r="K68" s="857"/>
      <c r="L68" s="857"/>
      <c r="M68" s="857"/>
      <c r="N68" s="857"/>
      <c r="O68" s="857"/>
      <c r="P68" s="858"/>
      <c r="Q68" s="859" t="s">
        <v>577</v>
      </c>
      <c r="R68" s="853"/>
      <c r="S68" s="853"/>
      <c r="T68" s="853"/>
      <c r="U68" s="853"/>
      <c r="V68" s="853" t="s">
        <v>578</v>
      </c>
      <c r="W68" s="853"/>
      <c r="X68" s="853"/>
      <c r="Y68" s="853"/>
      <c r="Z68" s="853"/>
      <c r="AA68" s="853" t="s">
        <v>579</v>
      </c>
      <c r="AB68" s="853"/>
      <c r="AC68" s="853"/>
      <c r="AD68" s="853"/>
      <c r="AE68" s="853"/>
      <c r="AF68" s="853" t="s">
        <v>580</v>
      </c>
      <c r="AG68" s="853"/>
      <c r="AH68" s="853"/>
      <c r="AI68" s="853"/>
      <c r="AJ68" s="853"/>
      <c r="AK68" s="853" t="s">
        <v>581</v>
      </c>
      <c r="AL68" s="853"/>
      <c r="AM68" s="853"/>
      <c r="AN68" s="853"/>
      <c r="AO68" s="853"/>
      <c r="AP68" s="853" t="s">
        <v>582</v>
      </c>
      <c r="AQ68" s="853"/>
      <c r="AR68" s="853"/>
      <c r="AS68" s="853"/>
      <c r="AT68" s="853"/>
      <c r="AU68" s="853" t="s">
        <v>583</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570</v>
      </c>
      <c r="C69" s="861"/>
      <c r="D69" s="861"/>
      <c r="E69" s="861"/>
      <c r="F69" s="861"/>
      <c r="G69" s="861"/>
      <c r="H69" s="861"/>
      <c r="I69" s="861"/>
      <c r="J69" s="861"/>
      <c r="K69" s="861"/>
      <c r="L69" s="861"/>
      <c r="M69" s="861"/>
      <c r="N69" s="861"/>
      <c r="O69" s="861"/>
      <c r="P69" s="862"/>
      <c r="Q69" s="863" t="s">
        <v>584</v>
      </c>
      <c r="R69" s="817"/>
      <c r="S69" s="817"/>
      <c r="T69" s="817"/>
      <c r="U69" s="817"/>
      <c r="V69" s="817" t="s">
        <v>585</v>
      </c>
      <c r="W69" s="817"/>
      <c r="X69" s="817"/>
      <c r="Y69" s="817"/>
      <c r="Z69" s="817"/>
      <c r="AA69" s="817" t="s">
        <v>586</v>
      </c>
      <c r="AB69" s="817"/>
      <c r="AC69" s="817"/>
      <c r="AD69" s="817"/>
      <c r="AE69" s="817"/>
      <c r="AF69" s="817" t="s">
        <v>586</v>
      </c>
      <c r="AG69" s="817"/>
      <c r="AH69" s="817"/>
      <c r="AI69" s="817"/>
      <c r="AJ69" s="817"/>
      <c r="AK69" s="817" t="s">
        <v>487</v>
      </c>
      <c r="AL69" s="817"/>
      <c r="AM69" s="817"/>
      <c r="AN69" s="817"/>
      <c r="AO69" s="817"/>
      <c r="AP69" s="817" t="s">
        <v>487</v>
      </c>
      <c r="AQ69" s="817"/>
      <c r="AR69" s="817"/>
      <c r="AS69" s="817"/>
      <c r="AT69" s="817"/>
      <c r="AU69" s="817" t="s">
        <v>487</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571</v>
      </c>
      <c r="C70" s="861"/>
      <c r="D70" s="861"/>
      <c r="E70" s="861"/>
      <c r="F70" s="861"/>
      <c r="G70" s="861"/>
      <c r="H70" s="861"/>
      <c r="I70" s="861"/>
      <c r="J70" s="861"/>
      <c r="K70" s="861"/>
      <c r="L70" s="861"/>
      <c r="M70" s="861"/>
      <c r="N70" s="861"/>
      <c r="O70" s="861"/>
      <c r="P70" s="862"/>
      <c r="Q70" s="863" t="s">
        <v>587</v>
      </c>
      <c r="R70" s="817"/>
      <c r="S70" s="817"/>
      <c r="T70" s="817"/>
      <c r="U70" s="817"/>
      <c r="V70" s="817" t="s">
        <v>588</v>
      </c>
      <c r="W70" s="817"/>
      <c r="X70" s="817"/>
      <c r="Y70" s="817"/>
      <c r="Z70" s="817"/>
      <c r="AA70" s="817" t="s">
        <v>589</v>
      </c>
      <c r="AB70" s="817"/>
      <c r="AC70" s="817"/>
      <c r="AD70" s="817"/>
      <c r="AE70" s="817"/>
      <c r="AF70" s="817" t="s">
        <v>589</v>
      </c>
      <c r="AG70" s="817"/>
      <c r="AH70" s="817"/>
      <c r="AI70" s="817"/>
      <c r="AJ70" s="817"/>
      <c r="AK70" s="817">
        <v>2</v>
      </c>
      <c r="AL70" s="817"/>
      <c r="AM70" s="817"/>
      <c r="AN70" s="817"/>
      <c r="AO70" s="817"/>
      <c r="AP70" s="817" t="s">
        <v>487</v>
      </c>
      <c r="AQ70" s="817"/>
      <c r="AR70" s="817"/>
      <c r="AS70" s="817"/>
      <c r="AT70" s="817"/>
      <c r="AU70" s="817" t="s">
        <v>487</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572</v>
      </c>
      <c r="C71" s="861"/>
      <c r="D71" s="861"/>
      <c r="E71" s="861"/>
      <c r="F71" s="861"/>
      <c r="G71" s="861"/>
      <c r="H71" s="861"/>
      <c r="I71" s="861"/>
      <c r="J71" s="861"/>
      <c r="K71" s="861"/>
      <c r="L71" s="861"/>
      <c r="M71" s="861"/>
      <c r="N71" s="861"/>
      <c r="O71" s="861"/>
      <c r="P71" s="862"/>
      <c r="Q71" s="863" t="s">
        <v>590</v>
      </c>
      <c r="R71" s="817"/>
      <c r="S71" s="817"/>
      <c r="T71" s="817"/>
      <c r="U71" s="817"/>
      <c r="V71" s="817" t="s">
        <v>591</v>
      </c>
      <c r="W71" s="817"/>
      <c r="X71" s="817"/>
      <c r="Y71" s="817"/>
      <c r="Z71" s="817"/>
      <c r="AA71" s="817" t="s">
        <v>592</v>
      </c>
      <c r="AB71" s="817"/>
      <c r="AC71" s="817"/>
      <c r="AD71" s="817"/>
      <c r="AE71" s="817"/>
      <c r="AF71" s="817" t="s">
        <v>592</v>
      </c>
      <c r="AG71" s="817"/>
      <c r="AH71" s="817"/>
      <c r="AI71" s="817"/>
      <c r="AJ71" s="817"/>
      <c r="AK71" s="817" t="s">
        <v>593</v>
      </c>
      <c r="AL71" s="817"/>
      <c r="AM71" s="817"/>
      <c r="AN71" s="817"/>
      <c r="AO71" s="817"/>
      <c r="AP71" s="817" t="s">
        <v>487</v>
      </c>
      <c r="AQ71" s="817"/>
      <c r="AR71" s="817"/>
      <c r="AS71" s="817"/>
      <c r="AT71" s="817"/>
      <c r="AU71" s="817" t="s">
        <v>487</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573</v>
      </c>
      <c r="C72" s="861"/>
      <c r="D72" s="861"/>
      <c r="E72" s="861"/>
      <c r="F72" s="861"/>
      <c r="G72" s="861"/>
      <c r="H72" s="861"/>
      <c r="I72" s="861"/>
      <c r="J72" s="861"/>
      <c r="K72" s="861"/>
      <c r="L72" s="861"/>
      <c r="M72" s="861"/>
      <c r="N72" s="861"/>
      <c r="O72" s="861"/>
      <c r="P72" s="862"/>
      <c r="Q72" s="863" t="s">
        <v>594</v>
      </c>
      <c r="R72" s="817"/>
      <c r="S72" s="817"/>
      <c r="T72" s="817"/>
      <c r="U72" s="817"/>
      <c r="V72" s="817" t="s">
        <v>595</v>
      </c>
      <c r="W72" s="817"/>
      <c r="X72" s="817"/>
      <c r="Y72" s="817"/>
      <c r="Z72" s="817"/>
      <c r="AA72" s="817" t="s">
        <v>596</v>
      </c>
      <c r="AB72" s="817"/>
      <c r="AC72" s="817"/>
      <c r="AD72" s="817"/>
      <c r="AE72" s="817"/>
      <c r="AF72" s="817" t="s">
        <v>596</v>
      </c>
      <c r="AG72" s="817"/>
      <c r="AH72" s="817"/>
      <c r="AI72" s="817"/>
      <c r="AJ72" s="817"/>
      <c r="AK72" s="817" t="s">
        <v>597</v>
      </c>
      <c r="AL72" s="817"/>
      <c r="AM72" s="817"/>
      <c r="AN72" s="817"/>
      <c r="AO72" s="817"/>
      <c r="AP72" s="817" t="s">
        <v>487</v>
      </c>
      <c r="AQ72" s="817"/>
      <c r="AR72" s="817"/>
      <c r="AS72" s="817"/>
      <c r="AT72" s="817"/>
      <c r="AU72" s="817" t="s">
        <v>487</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574</v>
      </c>
      <c r="C73" s="861"/>
      <c r="D73" s="861"/>
      <c r="E73" s="861"/>
      <c r="F73" s="861"/>
      <c r="G73" s="861"/>
      <c r="H73" s="861"/>
      <c r="I73" s="861"/>
      <c r="J73" s="861"/>
      <c r="K73" s="861"/>
      <c r="L73" s="861"/>
      <c r="M73" s="861"/>
      <c r="N73" s="861"/>
      <c r="O73" s="861"/>
      <c r="P73" s="862"/>
      <c r="Q73" s="863" t="s">
        <v>598</v>
      </c>
      <c r="R73" s="817"/>
      <c r="S73" s="817"/>
      <c r="T73" s="817"/>
      <c r="U73" s="817"/>
      <c r="V73" s="817" t="s">
        <v>599</v>
      </c>
      <c r="W73" s="817"/>
      <c r="X73" s="817"/>
      <c r="Y73" s="817"/>
      <c r="Z73" s="817"/>
      <c r="AA73" s="817" t="s">
        <v>597</v>
      </c>
      <c r="AB73" s="817"/>
      <c r="AC73" s="817"/>
      <c r="AD73" s="817"/>
      <c r="AE73" s="817"/>
      <c r="AF73" s="817" t="s">
        <v>597</v>
      </c>
      <c r="AG73" s="817"/>
      <c r="AH73" s="817"/>
      <c r="AI73" s="817"/>
      <c r="AJ73" s="817"/>
      <c r="AK73" s="817" t="s">
        <v>600</v>
      </c>
      <c r="AL73" s="817"/>
      <c r="AM73" s="817"/>
      <c r="AN73" s="817"/>
      <c r="AO73" s="817"/>
      <c r="AP73" s="817" t="s">
        <v>487</v>
      </c>
      <c r="AQ73" s="817"/>
      <c r="AR73" s="817"/>
      <c r="AS73" s="817"/>
      <c r="AT73" s="817"/>
      <c r="AU73" s="817" t="s">
        <v>487</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575</v>
      </c>
      <c r="C74" s="861"/>
      <c r="D74" s="861"/>
      <c r="E74" s="861"/>
      <c r="F74" s="861"/>
      <c r="G74" s="861"/>
      <c r="H74" s="861"/>
      <c r="I74" s="861"/>
      <c r="J74" s="861"/>
      <c r="K74" s="861"/>
      <c r="L74" s="861"/>
      <c r="M74" s="861"/>
      <c r="N74" s="861"/>
      <c r="O74" s="861"/>
      <c r="P74" s="862"/>
      <c r="Q74" s="863" t="s">
        <v>601</v>
      </c>
      <c r="R74" s="817"/>
      <c r="S74" s="817"/>
      <c r="T74" s="817"/>
      <c r="U74" s="817"/>
      <c r="V74" s="817" t="s">
        <v>602</v>
      </c>
      <c r="W74" s="817"/>
      <c r="X74" s="817"/>
      <c r="Y74" s="817"/>
      <c r="Z74" s="817"/>
      <c r="AA74" s="817" t="s">
        <v>603</v>
      </c>
      <c r="AB74" s="817"/>
      <c r="AC74" s="817"/>
      <c r="AD74" s="817"/>
      <c r="AE74" s="817"/>
      <c r="AF74" s="817" t="s">
        <v>603</v>
      </c>
      <c r="AG74" s="817"/>
      <c r="AH74" s="817"/>
      <c r="AI74" s="817"/>
      <c r="AJ74" s="817"/>
      <c r="AK74" s="817" t="s">
        <v>604</v>
      </c>
      <c r="AL74" s="817"/>
      <c r="AM74" s="817"/>
      <c r="AN74" s="817"/>
      <c r="AO74" s="817"/>
      <c r="AP74" s="817" t="s">
        <v>487</v>
      </c>
      <c r="AQ74" s="817"/>
      <c r="AR74" s="817"/>
      <c r="AS74" s="817"/>
      <c r="AT74" s="817"/>
      <c r="AU74" s="817" t="s">
        <v>487</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576</v>
      </c>
      <c r="C75" s="861"/>
      <c r="D75" s="861"/>
      <c r="E75" s="861"/>
      <c r="F75" s="861"/>
      <c r="G75" s="861"/>
      <c r="H75" s="861"/>
      <c r="I75" s="861"/>
      <c r="J75" s="861"/>
      <c r="K75" s="861"/>
      <c r="L75" s="861"/>
      <c r="M75" s="861"/>
      <c r="N75" s="861"/>
      <c r="O75" s="861"/>
      <c r="P75" s="862"/>
      <c r="Q75" s="864" t="s">
        <v>605</v>
      </c>
      <c r="R75" s="865"/>
      <c r="S75" s="865"/>
      <c r="T75" s="865"/>
      <c r="U75" s="821"/>
      <c r="V75" s="866" t="s">
        <v>606</v>
      </c>
      <c r="W75" s="865"/>
      <c r="X75" s="865"/>
      <c r="Y75" s="865"/>
      <c r="Z75" s="821"/>
      <c r="AA75" s="866" t="s">
        <v>592</v>
      </c>
      <c r="AB75" s="865"/>
      <c r="AC75" s="865"/>
      <c r="AD75" s="865"/>
      <c r="AE75" s="821"/>
      <c r="AF75" s="866" t="s">
        <v>592</v>
      </c>
      <c r="AG75" s="865"/>
      <c r="AH75" s="865"/>
      <c r="AI75" s="865"/>
      <c r="AJ75" s="821"/>
      <c r="AK75" s="866" t="s">
        <v>487</v>
      </c>
      <c r="AL75" s="865"/>
      <c r="AM75" s="865"/>
      <c r="AN75" s="865"/>
      <c r="AO75" s="821"/>
      <c r="AP75" s="866" t="s">
        <v>487</v>
      </c>
      <c r="AQ75" s="865"/>
      <c r="AR75" s="865"/>
      <c r="AS75" s="865"/>
      <c r="AT75" s="821"/>
      <c r="AU75" s="866" t="s">
        <v>487</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8871</v>
      </c>
      <c r="AG88" s="831"/>
      <c r="AH88" s="831"/>
      <c r="AI88" s="831"/>
      <c r="AJ88" s="831"/>
      <c r="AK88" s="828"/>
      <c r="AL88" s="828"/>
      <c r="AM88" s="828"/>
      <c r="AN88" s="828"/>
      <c r="AO88" s="828"/>
      <c r="AP88" s="831" t="s">
        <v>582</v>
      </c>
      <c r="AQ88" s="831"/>
      <c r="AR88" s="831"/>
      <c r="AS88" s="831"/>
      <c r="AT88" s="831"/>
      <c r="AU88" s="831" t="s">
        <v>583</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t="s">
        <v>634</v>
      </c>
      <c r="CS102" s="839"/>
      <c r="CT102" s="839"/>
      <c r="CU102" s="839"/>
      <c r="CV102" s="878"/>
      <c r="CW102" s="877">
        <v>106</v>
      </c>
      <c r="CX102" s="839"/>
      <c r="CY102" s="839"/>
      <c r="CZ102" s="839"/>
      <c r="DA102" s="878"/>
      <c r="DB102" s="877" t="s">
        <v>487</v>
      </c>
      <c r="DC102" s="839"/>
      <c r="DD102" s="839"/>
      <c r="DE102" s="839"/>
      <c r="DF102" s="878"/>
      <c r="DG102" s="877">
        <v>678</v>
      </c>
      <c r="DH102" s="839"/>
      <c r="DI102" s="839"/>
      <c r="DJ102" s="839"/>
      <c r="DK102" s="878"/>
      <c r="DL102" s="877" t="s">
        <v>487</v>
      </c>
      <c r="DM102" s="839"/>
      <c r="DN102" s="839"/>
      <c r="DO102" s="839"/>
      <c r="DP102" s="878"/>
      <c r="DQ102" s="877" t="s">
        <v>632</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4626167</v>
      </c>
      <c r="AB110" s="887"/>
      <c r="AC110" s="887"/>
      <c r="AD110" s="887"/>
      <c r="AE110" s="888"/>
      <c r="AF110" s="889">
        <v>4461664</v>
      </c>
      <c r="AG110" s="887"/>
      <c r="AH110" s="887"/>
      <c r="AI110" s="887"/>
      <c r="AJ110" s="888"/>
      <c r="AK110" s="889">
        <v>4329147</v>
      </c>
      <c r="AL110" s="887"/>
      <c r="AM110" s="887"/>
      <c r="AN110" s="887"/>
      <c r="AO110" s="888"/>
      <c r="AP110" s="890">
        <v>12.8</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39007000</v>
      </c>
      <c r="BR110" s="918"/>
      <c r="BS110" s="918"/>
      <c r="BT110" s="918"/>
      <c r="BU110" s="918"/>
      <c r="BV110" s="918">
        <v>38039303</v>
      </c>
      <c r="BW110" s="918"/>
      <c r="BX110" s="918"/>
      <c r="BY110" s="918"/>
      <c r="BZ110" s="918"/>
      <c r="CA110" s="918">
        <v>38747433</v>
      </c>
      <c r="CB110" s="918"/>
      <c r="CC110" s="918"/>
      <c r="CD110" s="918"/>
      <c r="CE110" s="918"/>
      <c r="CF110" s="931">
        <v>114.5</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v>278406</v>
      </c>
      <c r="DH110" s="918"/>
      <c r="DI110" s="918"/>
      <c r="DJ110" s="918"/>
      <c r="DK110" s="918"/>
      <c r="DL110" s="918">
        <v>258204</v>
      </c>
      <c r="DM110" s="918"/>
      <c r="DN110" s="918"/>
      <c r="DO110" s="918"/>
      <c r="DP110" s="918"/>
      <c r="DQ110" s="918">
        <v>237992</v>
      </c>
      <c r="DR110" s="918"/>
      <c r="DS110" s="918"/>
      <c r="DT110" s="918"/>
      <c r="DU110" s="918"/>
      <c r="DV110" s="919">
        <v>0.7</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v>833416</v>
      </c>
      <c r="BR111" s="913"/>
      <c r="BS111" s="913"/>
      <c r="BT111" s="913"/>
      <c r="BU111" s="913"/>
      <c r="BV111" s="913">
        <v>799904</v>
      </c>
      <c r="BW111" s="913"/>
      <c r="BX111" s="913"/>
      <c r="BY111" s="913"/>
      <c r="BZ111" s="913"/>
      <c r="CA111" s="913">
        <v>770228</v>
      </c>
      <c r="CB111" s="913"/>
      <c r="CC111" s="913"/>
      <c r="CD111" s="913"/>
      <c r="CE111" s="913"/>
      <c r="CF111" s="907">
        <v>2.2999999999999998</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16036368</v>
      </c>
      <c r="BR112" s="913"/>
      <c r="BS112" s="913"/>
      <c r="BT112" s="913"/>
      <c r="BU112" s="913"/>
      <c r="BV112" s="913">
        <v>16670241</v>
      </c>
      <c r="BW112" s="913"/>
      <c r="BX112" s="913"/>
      <c r="BY112" s="913"/>
      <c r="BZ112" s="913"/>
      <c r="CA112" s="913">
        <v>16973104</v>
      </c>
      <c r="CB112" s="913"/>
      <c r="CC112" s="913"/>
      <c r="CD112" s="913"/>
      <c r="CE112" s="913"/>
      <c r="CF112" s="907">
        <v>50.2</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1174825</v>
      </c>
      <c r="AB113" s="925"/>
      <c r="AC113" s="925"/>
      <c r="AD113" s="925"/>
      <c r="AE113" s="926"/>
      <c r="AF113" s="927">
        <v>1229712</v>
      </c>
      <c r="AG113" s="925"/>
      <c r="AH113" s="925"/>
      <c r="AI113" s="925"/>
      <c r="AJ113" s="926"/>
      <c r="AK113" s="927">
        <v>1187073</v>
      </c>
      <c r="AL113" s="925"/>
      <c r="AM113" s="925"/>
      <c r="AN113" s="925"/>
      <c r="AO113" s="926"/>
      <c r="AP113" s="928">
        <v>3.5</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2795368</v>
      </c>
      <c r="BR113" s="913"/>
      <c r="BS113" s="913"/>
      <c r="BT113" s="913"/>
      <c r="BU113" s="913"/>
      <c r="BV113" s="913">
        <v>2903180</v>
      </c>
      <c r="BW113" s="913"/>
      <c r="BX113" s="913"/>
      <c r="BY113" s="913"/>
      <c r="BZ113" s="913"/>
      <c r="CA113" s="913">
        <v>2793989</v>
      </c>
      <c r="CB113" s="913"/>
      <c r="CC113" s="913"/>
      <c r="CD113" s="913"/>
      <c r="CE113" s="913"/>
      <c r="CF113" s="907">
        <v>8.3000000000000007</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283034</v>
      </c>
      <c r="AB114" s="946"/>
      <c r="AC114" s="946"/>
      <c r="AD114" s="946"/>
      <c r="AE114" s="947"/>
      <c r="AF114" s="948">
        <v>293468</v>
      </c>
      <c r="AG114" s="946"/>
      <c r="AH114" s="946"/>
      <c r="AI114" s="946"/>
      <c r="AJ114" s="947"/>
      <c r="AK114" s="948">
        <v>290009</v>
      </c>
      <c r="AL114" s="946"/>
      <c r="AM114" s="946"/>
      <c r="AN114" s="946"/>
      <c r="AO114" s="947"/>
      <c r="AP114" s="949">
        <v>0.9</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9958222</v>
      </c>
      <c r="BR114" s="913"/>
      <c r="BS114" s="913"/>
      <c r="BT114" s="913"/>
      <c r="BU114" s="913"/>
      <c r="BV114" s="913">
        <v>10528267</v>
      </c>
      <c r="BW114" s="913"/>
      <c r="BX114" s="913"/>
      <c r="BY114" s="913"/>
      <c r="BZ114" s="913"/>
      <c r="CA114" s="913">
        <v>10556662</v>
      </c>
      <c r="CB114" s="913"/>
      <c r="CC114" s="913"/>
      <c r="CD114" s="913"/>
      <c r="CE114" s="913"/>
      <c r="CF114" s="907">
        <v>31.2</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15195</v>
      </c>
      <c r="AB115" s="925"/>
      <c r="AC115" s="925"/>
      <c r="AD115" s="925"/>
      <c r="AE115" s="926"/>
      <c r="AF115" s="927">
        <v>13310</v>
      </c>
      <c r="AG115" s="925"/>
      <c r="AH115" s="925"/>
      <c r="AI115" s="925"/>
      <c r="AJ115" s="926"/>
      <c r="AK115" s="927">
        <v>13310</v>
      </c>
      <c r="AL115" s="925"/>
      <c r="AM115" s="925"/>
      <c r="AN115" s="925"/>
      <c r="AO115" s="926"/>
      <c r="AP115" s="928">
        <v>0</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v>269408</v>
      </c>
      <c r="BR115" s="913"/>
      <c r="BS115" s="913"/>
      <c r="BT115" s="913"/>
      <c r="BU115" s="913"/>
      <c r="BV115" s="913">
        <v>269069</v>
      </c>
      <c r="BW115" s="913"/>
      <c r="BX115" s="913"/>
      <c r="BY115" s="913"/>
      <c r="BZ115" s="913"/>
      <c r="CA115" s="913">
        <v>191918</v>
      </c>
      <c r="CB115" s="913"/>
      <c r="CC115" s="913"/>
      <c r="CD115" s="913"/>
      <c r="CE115" s="913"/>
      <c r="CF115" s="907">
        <v>0.6</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427144</v>
      </c>
      <c r="DH115" s="946"/>
      <c r="DI115" s="946"/>
      <c r="DJ115" s="946"/>
      <c r="DK115" s="947"/>
      <c r="DL115" s="948">
        <v>427144</v>
      </c>
      <c r="DM115" s="946"/>
      <c r="DN115" s="946"/>
      <c r="DO115" s="946"/>
      <c r="DP115" s="947"/>
      <c r="DQ115" s="948">
        <v>430990</v>
      </c>
      <c r="DR115" s="946"/>
      <c r="DS115" s="946"/>
      <c r="DT115" s="946"/>
      <c r="DU115" s="947"/>
      <c r="DV115" s="949">
        <v>1.3</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127866</v>
      </c>
      <c r="DH116" s="946"/>
      <c r="DI116" s="946"/>
      <c r="DJ116" s="946"/>
      <c r="DK116" s="947"/>
      <c r="DL116" s="948">
        <v>114556</v>
      </c>
      <c r="DM116" s="946"/>
      <c r="DN116" s="946"/>
      <c r="DO116" s="946"/>
      <c r="DP116" s="947"/>
      <c r="DQ116" s="948">
        <v>101246</v>
      </c>
      <c r="DR116" s="946"/>
      <c r="DS116" s="946"/>
      <c r="DT116" s="946"/>
      <c r="DU116" s="947"/>
      <c r="DV116" s="949">
        <v>0.3</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6099221</v>
      </c>
      <c r="AB117" s="966"/>
      <c r="AC117" s="966"/>
      <c r="AD117" s="966"/>
      <c r="AE117" s="967"/>
      <c r="AF117" s="968">
        <v>5998154</v>
      </c>
      <c r="AG117" s="966"/>
      <c r="AH117" s="966"/>
      <c r="AI117" s="966"/>
      <c r="AJ117" s="967"/>
      <c r="AK117" s="968">
        <v>5819539</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441</v>
      </c>
      <c r="BP119" s="992"/>
      <c r="BQ119" s="986">
        <v>68899782</v>
      </c>
      <c r="BR119" s="987"/>
      <c r="BS119" s="987"/>
      <c r="BT119" s="987"/>
      <c r="BU119" s="987"/>
      <c r="BV119" s="987">
        <v>69209964</v>
      </c>
      <c r="BW119" s="987"/>
      <c r="BX119" s="987"/>
      <c r="BY119" s="987"/>
      <c r="BZ119" s="987"/>
      <c r="CA119" s="987">
        <v>70033334</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12855587</v>
      </c>
      <c r="BR120" s="918"/>
      <c r="BS120" s="918"/>
      <c r="BT120" s="918"/>
      <c r="BU120" s="918"/>
      <c r="BV120" s="918">
        <v>12857812</v>
      </c>
      <c r="BW120" s="918"/>
      <c r="BX120" s="918"/>
      <c r="BY120" s="918"/>
      <c r="BZ120" s="918"/>
      <c r="CA120" s="918">
        <v>12934826</v>
      </c>
      <c r="CB120" s="918"/>
      <c r="CC120" s="918"/>
      <c r="CD120" s="918"/>
      <c r="CE120" s="918"/>
      <c r="CF120" s="931">
        <v>38.200000000000003</v>
      </c>
      <c r="CG120" s="932"/>
      <c r="CH120" s="932"/>
      <c r="CI120" s="932"/>
      <c r="CJ120" s="932"/>
      <c r="CK120" s="993" t="s">
        <v>445</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14824464</v>
      </c>
      <c r="DH120" s="918"/>
      <c r="DI120" s="918"/>
      <c r="DJ120" s="918"/>
      <c r="DK120" s="918"/>
      <c r="DL120" s="918">
        <v>15140113</v>
      </c>
      <c r="DM120" s="918"/>
      <c r="DN120" s="918"/>
      <c r="DO120" s="918"/>
      <c r="DP120" s="918"/>
      <c r="DQ120" s="918">
        <v>15454563</v>
      </c>
      <c r="DR120" s="918"/>
      <c r="DS120" s="918"/>
      <c r="DT120" s="918"/>
      <c r="DU120" s="918"/>
      <c r="DV120" s="919">
        <v>45.7</v>
      </c>
      <c r="DW120" s="919"/>
      <c r="DX120" s="919"/>
      <c r="DY120" s="919"/>
      <c r="DZ120" s="920"/>
    </row>
    <row r="121" spans="1:130" s="212"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15696099</v>
      </c>
      <c r="BR121" s="913"/>
      <c r="BS121" s="913"/>
      <c r="BT121" s="913"/>
      <c r="BU121" s="913"/>
      <c r="BV121" s="913">
        <v>15182186</v>
      </c>
      <c r="BW121" s="913"/>
      <c r="BX121" s="913"/>
      <c r="BY121" s="913"/>
      <c r="BZ121" s="913"/>
      <c r="CA121" s="913">
        <v>14808568</v>
      </c>
      <c r="CB121" s="913"/>
      <c r="CC121" s="913"/>
      <c r="CD121" s="913"/>
      <c r="CE121" s="913"/>
      <c r="CF121" s="907">
        <v>43.8</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v>1211904</v>
      </c>
      <c r="DH121" s="913"/>
      <c r="DI121" s="913"/>
      <c r="DJ121" s="913"/>
      <c r="DK121" s="913"/>
      <c r="DL121" s="913">
        <v>1530128</v>
      </c>
      <c r="DM121" s="913"/>
      <c r="DN121" s="913"/>
      <c r="DO121" s="913"/>
      <c r="DP121" s="913"/>
      <c r="DQ121" s="913">
        <v>1518541</v>
      </c>
      <c r="DR121" s="913"/>
      <c r="DS121" s="913"/>
      <c r="DT121" s="913"/>
      <c r="DU121" s="913"/>
      <c r="DV121" s="914">
        <v>4.5</v>
      </c>
      <c r="DW121" s="914"/>
      <c r="DX121" s="914"/>
      <c r="DY121" s="914"/>
      <c r="DZ121" s="915"/>
    </row>
    <row r="122" spans="1:130" s="212"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64741529</v>
      </c>
      <c r="BR122" s="987"/>
      <c r="BS122" s="987"/>
      <c r="BT122" s="987"/>
      <c r="BU122" s="987"/>
      <c r="BV122" s="987">
        <v>63590823</v>
      </c>
      <c r="BW122" s="987"/>
      <c r="BX122" s="987"/>
      <c r="BY122" s="987"/>
      <c r="BZ122" s="987"/>
      <c r="CA122" s="987">
        <v>62211632</v>
      </c>
      <c r="CB122" s="987"/>
      <c r="CC122" s="987"/>
      <c r="CD122" s="987"/>
      <c r="CE122" s="987"/>
      <c r="CF122" s="1004">
        <v>183.8</v>
      </c>
      <c r="CG122" s="1005"/>
      <c r="CH122" s="1005"/>
      <c r="CI122" s="1005"/>
      <c r="CJ122" s="1005"/>
      <c r="CK122" s="996"/>
      <c r="CL122" s="997"/>
      <c r="CM122" s="997"/>
      <c r="CN122" s="997"/>
      <c r="CO122" s="998"/>
      <c r="CP122" s="1006"/>
      <c r="CQ122" s="1007"/>
      <c r="CR122" s="1007"/>
      <c r="CS122" s="1007"/>
      <c r="CT122" s="1007"/>
      <c r="CU122" s="1007"/>
      <c r="CV122" s="1007"/>
      <c r="CW122" s="1007"/>
      <c r="CX122" s="1007"/>
      <c r="CY122" s="1007"/>
      <c r="CZ122" s="1007"/>
      <c r="DA122" s="1007"/>
      <c r="DB122" s="1007"/>
      <c r="DC122" s="1007"/>
      <c r="DD122" s="1007"/>
      <c r="DE122" s="1007"/>
      <c r="DF122" s="1008"/>
      <c r="DG122" s="912"/>
      <c r="DH122" s="913"/>
      <c r="DI122" s="913"/>
      <c r="DJ122" s="913"/>
      <c r="DK122" s="913"/>
      <c r="DL122" s="913"/>
      <c r="DM122" s="913"/>
      <c r="DN122" s="913"/>
      <c r="DO122" s="913"/>
      <c r="DP122" s="913"/>
      <c r="DQ122" s="913"/>
      <c r="DR122" s="913"/>
      <c r="DS122" s="913"/>
      <c r="DT122" s="913"/>
      <c r="DU122" s="913"/>
      <c r="DV122" s="914"/>
      <c r="DW122" s="914"/>
      <c r="DX122" s="914"/>
      <c r="DY122" s="914"/>
      <c r="DZ122" s="915"/>
    </row>
    <row r="123" spans="1:130" s="212"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15195</v>
      </c>
      <c r="AB123" s="946"/>
      <c r="AC123" s="946"/>
      <c r="AD123" s="946"/>
      <c r="AE123" s="947"/>
      <c r="AF123" s="948">
        <v>13310</v>
      </c>
      <c r="AG123" s="946"/>
      <c r="AH123" s="946"/>
      <c r="AI123" s="946"/>
      <c r="AJ123" s="947"/>
      <c r="AK123" s="948">
        <v>13310</v>
      </c>
      <c r="AL123" s="946"/>
      <c r="AM123" s="946"/>
      <c r="AN123" s="946"/>
      <c r="AO123" s="947"/>
      <c r="AP123" s="949">
        <v>0</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449</v>
      </c>
      <c r="BP123" s="992"/>
      <c r="BQ123" s="1050">
        <v>93293215</v>
      </c>
      <c r="BR123" s="1051"/>
      <c r="BS123" s="1051"/>
      <c r="BT123" s="1051"/>
      <c r="BU123" s="1051"/>
      <c r="BV123" s="1051">
        <v>91630821</v>
      </c>
      <c r="BW123" s="1051"/>
      <c r="BX123" s="1051"/>
      <c r="BY123" s="1051"/>
      <c r="BZ123" s="1051"/>
      <c r="CA123" s="1051">
        <v>89955026</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v>261217</v>
      </c>
      <c r="DH126" s="913"/>
      <c r="DI126" s="913"/>
      <c r="DJ126" s="913"/>
      <c r="DK126" s="913"/>
      <c r="DL126" s="913">
        <v>269069</v>
      </c>
      <c r="DM126" s="913"/>
      <c r="DN126" s="913"/>
      <c r="DO126" s="913"/>
      <c r="DP126" s="913"/>
      <c r="DQ126" s="913">
        <v>182943</v>
      </c>
      <c r="DR126" s="913"/>
      <c r="DS126" s="913"/>
      <c r="DT126" s="913"/>
      <c r="DU126" s="913"/>
      <c r="DV126" s="914">
        <v>0.5</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1217059</v>
      </c>
      <c r="AB128" s="1033"/>
      <c r="AC128" s="1033"/>
      <c r="AD128" s="1033"/>
      <c r="AE128" s="1034"/>
      <c r="AF128" s="1035">
        <v>1200357</v>
      </c>
      <c r="AG128" s="1033"/>
      <c r="AH128" s="1033"/>
      <c r="AI128" s="1033"/>
      <c r="AJ128" s="1034"/>
      <c r="AK128" s="1035">
        <v>1367155</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11.49</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v>8191</v>
      </c>
      <c r="DH128" s="1025"/>
      <c r="DI128" s="1025"/>
      <c r="DJ128" s="1025"/>
      <c r="DK128" s="1025"/>
      <c r="DL128" s="1025" t="s">
        <v>122</v>
      </c>
      <c r="DM128" s="1025"/>
      <c r="DN128" s="1025"/>
      <c r="DO128" s="1025"/>
      <c r="DP128" s="1025"/>
      <c r="DQ128" s="1025">
        <v>8975</v>
      </c>
      <c r="DR128" s="1025"/>
      <c r="DS128" s="1025"/>
      <c r="DT128" s="1025"/>
      <c r="DU128" s="1025"/>
      <c r="DV128" s="1026">
        <v>0</v>
      </c>
      <c r="DW128" s="1026"/>
      <c r="DX128" s="1026"/>
      <c r="DY128" s="1026"/>
      <c r="DZ128" s="1027"/>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37358455</v>
      </c>
      <c r="AB129" s="946"/>
      <c r="AC129" s="946"/>
      <c r="AD129" s="946"/>
      <c r="AE129" s="947"/>
      <c r="AF129" s="948">
        <v>38107164</v>
      </c>
      <c r="AG129" s="946"/>
      <c r="AH129" s="946"/>
      <c r="AI129" s="946"/>
      <c r="AJ129" s="947"/>
      <c r="AK129" s="948">
        <v>38841323</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16.489999999999998</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5227946</v>
      </c>
      <c r="AB130" s="946"/>
      <c r="AC130" s="946"/>
      <c r="AD130" s="946"/>
      <c r="AE130" s="947"/>
      <c r="AF130" s="948">
        <v>5175474</v>
      </c>
      <c r="AG130" s="946"/>
      <c r="AH130" s="946"/>
      <c r="AI130" s="946"/>
      <c r="AJ130" s="947"/>
      <c r="AK130" s="948">
        <v>4997125</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-1.2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32130509</v>
      </c>
      <c r="AB131" s="973"/>
      <c r="AC131" s="973"/>
      <c r="AD131" s="973"/>
      <c r="AE131" s="974"/>
      <c r="AF131" s="972">
        <v>32931690</v>
      </c>
      <c r="AG131" s="973"/>
      <c r="AH131" s="973"/>
      <c r="AI131" s="973"/>
      <c r="AJ131" s="974"/>
      <c r="AK131" s="972">
        <v>33844198</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-1.0761858769999999</v>
      </c>
      <c r="AB132" s="1084"/>
      <c r="AC132" s="1084"/>
      <c r="AD132" s="1084"/>
      <c r="AE132" s="1085"/>
      <c r="AF132" s="1086">
        <v>-1.1468497369999999</v>
      </c>
      <c r="AG132" s="1084"/>
      <c r="AH132" s="1084"/>
      <c r="AI132" s="1084"/>
      <c r="AJ132" s="1085"/>
      <c r="AK132" s="1086">
        <v>-1.609555056</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-0.4</v>
      </c>
      <c r="AB133" s="1067"/>
      <c r="AC133" s="1067"/>
      <c r="AD133" s="1067"/>
      <c r="AE133" s="1068"/>
      <c r="AF133" s="1066">
        <v>-1</v>
      </c>
      <c r="AG133" s="1067"/>
      <c r="AH133" s="1067"/>
      <c r="AI133" s="1067"/>
      <c r="AJ133" s="1068"/>
      <c r="AK133" s="1066">
        <v>-1.2</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N4TvLlYYX6TjB+zO8rfuEQPATxyJhrNBghACL13NPNgHNut0gxJramb9YiigPjekYc/0Es1QLtbrz2HCBArKVA==" saltValue="XDTP5EgrS274wD+QSR4Ps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topLeftCell="B67" zoomScaleNormal="85" zoomScaleSheetLayoutView="100" workbookViewId="0">
      <selection activeCell="BB74" sqref="BB74"/>
    </sheetView>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2E8Ey32iVUQtKm6vvRiHuOFVg9S4kxiyPrHqZ77SB7ylHAw+fKgckZqh2go0ZkIZn38nrX/CcvUG+buhk/RTyg==" saltValue="rwZh+hGEKap1pSXUYiP5E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topLeftCell="A25" zoomScale="115" zoomScaleNormal="115"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pnkOYPY0ZmayU6VpF89YCrvbdA1F/cHcnpipuQRkVSNwBUpZW8NMaNIscfqFibYuNrkwP+0NMkwmivs3pMNZg==" saltValue="/41lxoyfddItjLhkwIGHO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topLeftCell="A37"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14395880</v>
      </c>
      <c r="AP9" s="262">
        <v>80163</v>
      </c>
      <c r="AQ9" s="263">
        <v>66742</v>
      </c>
      <c r="AR9" s="264">
        <v>20.100000000000001</v>
      </c>
    </row>
    <row r="10" spans="1:46" ht="13.5" customHeight="1" x14ac:dyDescent="0.2">
      <c r="A10" s="247"/>
      <c r="AK10" s="1103" t="s">
        <v>484</v>
      </c>
      <c r="AL10" s="1104"/>
      <c r="AM10" s="1104"/>
      <c r="AN10" s="1105"/>
      <c r="AO10" s="265">
        <v>185477</v>
      </c>
      <c r="AP10" s="265">
        <v>1033</v>
      </c>
      <c r="AQ10" s="266">
        <v>1287</v>
      </c>
      <c r="AR10" s="267">
        <v>-19.7</v>
      </c>
    </row>
    <row r="11" spans="1:46" ht="13.5" customHeight="1" x14ac:dyDescent="0.2">
      <c r="A11" s="247"/>
      <c r="AK11" s="1103" t="s">
        <v>485</v>
      </c>
      <c r="AL11" s="1104"/>
      <c r="AM11" s="1104"/>
      <c r="AN11" s="1105"/>
      <c r="AO11" s="265">
        <v>20205</v>
      </c>
      <c r="AP11" s="265">
        <v>113</v>
      </c>
      <c r="AQ11" s="266">
        <v>1074</v>
      </c>
      <c r="AR11" s="267">
        <v>-89.5</v>
      </c>
    </row>
    <row r="12" spans="1:46" ht="13.5" customHeight="1" x14ac:dyDescent="0.2">
      <c r="A12" s="247"/>
      <c r="AK12" s="1103" t="s">
        <v>486</v>
      </c>
      <c r="AL12" s="1104"/>
      <c r="AM12" s="1104"/>
      <c r="AN12" s="1105"/>
      <c r="AO12" s="265" t="s">
        <v>487</v>
      </c>
      <c r="AP12" s="265" t="s">
        <v>487</v>
      </c>
      <c r="AQ12" s="266">
        <v>41</v>
      </c>
      <c r="AR12" s="267" t="s">
        <v>487</v>
      </c>
    </row>
    <row r="13" spans="1:46" ht="13.5" customHeight="1" x14ac:dyDescent="0.2">
      <c r="A13" s="247"/>
      <c r="AK13" s="1103" t="s">
        <v>488</v>
      </c>
      <c r="AL13" s="1104"/>
      <c r="AM13" s="1104"/>
      <c r="AN13" s="1105"/>
      <c r="AO13" s="265">
        <v>481137</v>
      </c>
      <c r="AP13" s="265">
        <v>2679</v>
      </c>
      <c r="AQ13" s="266">
        <v>2303</v>
      </c>
      <c r="AR13" s="267">
        <v>16.3</v>
      </c>
    </row>
    <row r="14" spans="1:46" ht="13.5" customHeight="1" x14ac:dyDescent="0.2">
      <c r="A14" s="247"/>
      <c r="AK14" s="1103" t="s">
        <v>489</v>
      </c>
      <c r="AL14" s="1104"/>
      <c r="AM14" s="1104"/>
      <c r="AN14" s="1105"/>
      <c r="AO14" s="265">
        <v>133742</v>
      </c>
      <c r="AP14" s="265">
        <v>745</v>
      </c>
      <c r="AQ14" s="266">
        <v>1496</v>
      </c>
      <c r="AR14" s="267">
        <v>-50.2</v>
      </c>
    </row>
    <row r="15" spans="1:46" ht="13.5" customHeight="1" x14ac:dyDescent="0.2">
      <c r="A15" s="247"/>
      <c r="AK15" s="1106" t="s">
        <v>490</v>
      </c>
      <c r="AL15" s="1107"/>
      <c r="AM15" s="1107"/>
      <c r="AN15" s="1108"/>
      <c r="AO15" s="265">
        <v>-504058</v>
      </c>
      <c r="AP15" s="265">
        <v>-2807</v>
      </c>
      <c r="AQ15" s="266">
        <v>-3858</v>
      </c>
      <c r="AR15" s="267">
        <v>-27.2</v>
      </c>
    </row>
    <row r="16" spans="1:46" ht="13.2" x14ac:dyDescent="0.2">
      <c r="A16" s="247"/>
      <c r="AK16" s="1106" t="s">
        <v>177</v>
      </c>
      <c r="AL16" s="1107"/>
      <c r="AM16" s="1107"/>
      <c r="AN16" s="1108"/>
      <c r="AO16" s="265">
        <v>14712383</v>
      </c>
      <c r="AP16" s="265">
        <v>81926</v>
      </c>
      <c r="AQ16" s="266">
        <v>69084</v>
      </c>
      <c r="AR16" s="267">
        <v>18.600000000000001</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09" t="s">
        <v>495</v>
      </c>
      <c r="AL21" s="1110"/>
      <c r="AM21" s="1110"/>
      <c r="AN21" s="1111"/>
      <c r="AO21" s="277">
        <v>7.04</v>
      </c>
      <c r="AP21" s="278">
        <v>6.14</v>
      </c>
      <c r="AQ21" s="279">
        <v>0.9</v>
      </c>
      <c r="AS21" s="280"/>
      <c r="AT21" s="276"/>
    </row>
    <row r="22" spans="1:46" s="248" customFormat="1" ht="13.2" x14ac:dyDescent="0.2">
      <c r="A22" s="276"/>
      <c r="AK22" s="1109" t="s">
        <v>496</v>
      </c>
      <c r="AL22" s="1110"/>
      <c r="AM22" s="1110"/>
      <c r="AN22" s="1111"/>
      <c r="AO22" s="281">
        <v>100.8</v>
      </c>
      <c r="AP22" s="282">
        <v>99.7</v>
      </c>
      <c r="AQ22" s="283">
        <v>1.1000000000000001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4329147</v>
      </c>
      <c r="AP32" s="291">
        <v>24107</v>
      </c>
      <c r="AQ32" s="292">
        <v>26372</v>
      </c>
      <c r="AR32" s="293">
        <v>-8.6</v>
      </c>
    </row>
    <row r="33" spans="1:46" ht="13.5" customHeight="1" x14ac:dyDescent="0.2">
      <c r="A33" s="247"/>
      <c r="AK33" s="1117" t="s">
        <v>501</v>
      </c>
      <c r="AL33" s="1118"/>
      <c r="AM33" s="1118"/>
      <c r="AN33" s="1119"/>
      <c r="AO33" s="291" t="s">
        <v>487</v>
      </c>
      <c r="AP33" s="291" t="s">
        <v>487</v>
      </c>
      <c r="AQ33" s="292">
        <v>3</v>
      </c>
      <c r="AR33" s="293" t="s">
        <v>487</v>
      </c>
    </row>
    <row r="34" spans="1:46" ht="27" customHeight="1" x14ac:dyDescent="0.2">
      <c r="A34" s="247"/>
      <c r="AK34" s="1117" t="s">
        <v>502</v>
      </c>
      <c r="AL34" s="1118"/>
      <c r="AM34" s="1118"/>
      <c r="AN34" s="1119"/>
      <c r="AO34" s="291" t="s">
        <v>487</v>
      </c>
      <c r="AP34" s="291" t="s">
        <v>487</v>
      </c>
      <c r="AQ34" s="292">
        <v>27</v>
      </c>
      <c r="AR34" s="293" t="s">
        <v>487</v>
      </c>
    </row>
    <row r="35" spans="1:46" ht="27" customHeight="1" x14ac:dyDescent="0.2">
      <c r="A35" s="247"/>
      <c r="AK35" s="1117" t="s">
        <v>503</v>
      </c>
      <c r="AL35" s="1118"/>
      <c r="AM35" s="1118"/>
      <c r="AN35" s="1119"/>
      <c r="AO35" s="291">
        <v>1187073</v>
      </c>
      <c r="AP35" s="291">
        <v>6610</v>
      </c>
      <c r="AQ35" s="292">
        <v>5235</v>
      </c>
      <c r="AR35" s="293">
        <v>26.3</v>
      </c>
    </row>
    <row r="36" spans="1:46" ht="27" customHeight="1" x14ac:dyDescent="0.2">
      <c r="A36" s="247"/>
      <c r="AK36" s="1117" t="s">
        <v>504</v>
      </c>
      <c r="AL36" s="1118"/>
      <c r="AM36" s="1118"/>
      <c r="AN36" s="1119"/>
      <c r="AO36" s="291">
        <v>290009</v>
      </c>
      <c r="AP36" s="291">
        <v>1615</v>
      </c>
      <c r="AQ36" s="292">
        <v>476</v>
      </c>
      <c r="AR36" s="293">
        <v>239.3</v>
      </c>
    </row>
    <row r="37" spans="1:46" ht="13.5" customHeight="1" x14ac:dyDescent="0.2">
      <c r="A37" s="247"/>
      <c r="AK37" s="1117" t="s">
        <v>505</v>
      </c>
      <c r="AL37" s="1118"/>
      <c r="AM37" s="1118"/>
      <c r="AN37" s="1119"/>
      <c r="AO37" s="291">
        <v>13310</v>
      </c>
      <c r="AP37" s="291">
        <v>74</v>
      </c>
      <c r="AQ37" s="292">
        <v>969</v>
      </c>
      <c r="AR37" s="293">
        <v>-92.4</v>
      </c>
    </row>
    <row r="38" spans="1:46" ht="27" customHeight="1" x14ac:dyDescent="0.2">
      <c r="A38" s="247"/>
      <c r="AK38" s="1120" t="s">
        <v>506</v>
      </c>
      <c r="AL38" s="1121"/>
      <c r="AM38" s="1121"/>
      <c r="AN38" s="1122"/>
      <c r="AO38" s="294" t="s">
        <v>487</v>
      </c>
      <c r="AP38" s="294" t="s">
        <v>487</v>
      </c>
      <c r="AQ38" s="295" t="s">
        <v>487</v>
      </c>
      <c r="AR38" s="283" t="s">
        <v>487</v>
      </c>
      <c r="AS38" s="290"/>
    </row>
    <row r="39" spans="1:46" ht="13.2" x14ac:dyDescent="0.2">
      <c r="A39" s="247"/>
      <c r="AK39" s="1120" t="s">
        <v>507</v>
      </c>
      <c r="AL39" s="1121"/>
      <c r="AM39" s="1121"/>
      <c r="AN39" s="1122"/>
      <c r="AO39" s="291">
        <v>-1367155</v>
      </c>
      <c r="AP39" s="291">
        <v>-7613</v>
      </c>
      <c r="AQ39" s="292">
        <v>-7307</v>
      </c>
      <c r="AR39" s="293">
        <v>4.2</v>
      </c>
      <c r="AS39" s="290"/>
    </row>
    <row r="40" spans="1:46" ht="27" customHeight="1" x14ac:dyDescent="0.2">
      <c r="A40" s="247"/>
      <c r="AK40" s="1117" t="s">
        <v>508</v>
      </c>
      <c r="AL40" s="1118"/>
      <c r="AM40" s="1118"/>
      <c r="AN40" s="1119"/>
      <c r="AO40" s="291">
        <v>-4997125</v>
      </c>
      <c r="AP40" s="291">
        <v>-27826</v>
      </c>
      <c r="AQ40" s="292">
        <v>-17667</v>
      </c>
      <c r="AR40" s="293">
        <v>57.5</v>
      </c>
      <c r="AS40" s="290"/>
    </row>
    <row r="41" spans="1:46" ht="13.2" x14ac:dyDescent="0.2">
      <c r="A41" s="247"/>
      <c r="AK41" s="1123" t="s">
        <v>287</v>
      </c>
      <c r="AL41" s="1124"/>
      <c r="AM41" s="1124"/>
      <c r="AN41" s="1125"/>
      <c r="AO41" s="291">
        <v>-544741</v>
      </c>
      <c r="AP41" s="291">
        <v>-3033</v>
      </c>
      <c r="AQ41" s="292">
        <v>8108</v>
      </c>
      <c r="AR41" s="293">
        <v>-137.4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6471628</v>
      </c>
      <c r="AN51" s="313">
        <v>34983</v>
      </c>
      <c r="AO51" s="314">
        <v>56.3</v>
      </c>
      <c r="AP51" s="315">
        <v>39221</v>
      </c>
      <c r="AQ51" s="316">
        <v>4.2</v>
      </c>
      <c r="AR51" s="317">
        <v>52.1</v>
      </c>
    </row>
    <row r="52" spans="1:44" ht="13.2" x14ac:dyDescent="0.2">
      <c r="A52" s="247"/>
      <c r="AK52" s="318"/>
      <c r="AL52" s="319" t="s">
        <v>518</v>
      </c>
      <c r="AM52" s="320">
        <v>2894164</v>
      </c>
      <c r="AN52" s="321">
        <v>15645</v>
      </c>
      <c r="AO52" s="322">
        <v>48.7</v>
      </c>
      <c r="AP52" s="323">
        <v>24821</v>
      </c>
      <c r="AQ52" s="324">
        <v>-0.5</v>
      </c>
      <c r="AR52" s="325">
        <v>49.2</v>
      </c>
    </row>
    <row r="53" spans="1:44" ht="13.2" x14ac:dyDescent="0.2">
      <c r="A53" s="247"/>
      <c r="AK53" s="303" t="s">
        <v>519</v>
      </c>
      <c r="AL53" s="304"/>
      <c r="AM53" s="312">
        <v>3287226</v>
      </c>
      <c r="AN53" s="313">
        <v>17913</v>
      </c>
      <c r="AO53" s="314">
        <v>-48.8</v>
      </c>
      <c r="AP53" s="315">
        <v>38566</v>
      </c>
      <c r="AQ53" s="316">
        <v>-1.7</v>
      </c>
      <c r="AR53" s="317">
        <v>-47.1</v>
      </c>
    </row>
    <row r="54" spans="1:44" ht="13.2" x14ac:dyDescent="0.2">
      <c r="A54" s="247"/>
      <c r="AK54" s="318"/>
      <c r="AL54" s="319" t="s">
        <v>518</v>
      </c>
      <c r="AM54" s="320">
        <v>2165403</v>
      </c>
      <c r="AN54" s="321">
        <v>11800</v>
      </c>
      <c r="AO54" s="322">
        <v>-24.6</v>
      </c>
      <c r="AP54" s="323">
        <v>24059</v>
      </c>
      <c r="AQ54" s="324">
        <v>-3.1</v>
      </c>
      <c r="AR54" s="325">
        <v>-21.5</v>
      </c>
    </row>
    <row r="55" spans="1:44" ht="13.2" x14ac:dyDescent="0.2">
      <c r="A55" s="247"/>
      <c r="AK55" s="303" t="s">
        <v>520</v>
      </c>
      <c r="AL55" s="304"/>
      <c r="AM55" s="312">
        <v>4609611</v>
      </c>
      <c r="AN55" s="313">
        <v>25308</v>
      </c>
      <c r="AO55" s="314">
        <v>41.3</v>
      </c>
      <c r="AP55" s="315">
        <v>35156</v>
      </c>
      <c r="AQ55" s="316">
        <v>-8.8000000000000007</v>
      </c>
      <c r="AR55" s="317">
        <v>50.1</v>
      </c>
    </row>
    <row r="56" spans="1:44" ht="13.2" x14ac:dyDescent="0.2">
      <c r="A56" s="247"/>
      <c r="AK56" s="318"/>
      <c r="AL56" s="319" t="s">
        <v>518</v>
      </c>
      <c r="AM56" s="320">
        <v>3492352</v>
      </c>
      <c r="AN56" s="321">
        <v>19174</v>
      </c>
      <c r="AO56" s="322">
        <v>62.5</v>
      </c>
      <c r="AP56" s="323">
        <v>22430</v>
      </c>
      <c r="AQ56" s="324">
        <v>-6.8</v>
      </c>
      <c r="AR56" s="325">
        <v>69.3</v>
      </c>
    </row>
    <row r="57" spans="1:44" ht="13.2" x14ac:dyDescent="0.2">
      <c r="A57" s="247"/>
      <c r="AK57" s="303" t="s">
        <v>521</v>
      </c>
      <c r="AL57" s="304"/>
      <c r="AM57" s="312">
        <v>5804092</v>
      </c>
      <c r="AN57" s="313">
        <v>32077</v>
      </c>
      <c r="AO57" s="314">
        <v>26.7</v>
      </c>
      <c r="AP57" s="315">
        <v>37029</v>
      </c>
      <c r="AQ57" s="316">
        <v>5.3</v>
      </c>
      <c r="AR57" s="317">
        <v>21.4</v>
      </c>
    </row>
    <row r="58" spans="1:44" ht="13.2" x14ac:dyDescent="0.2">
      <c r="A58" s="247"/>
      <c r="AK58" s="318"/>
      <c r="AL58" s="319" t="s">
        <v>518</v>
      </c>
      <c r="AM58" s="320">
        <v>3887512</v>
      </c>
      <c r="AN58" s="321">
        <v>21485</v>
      </c>
      <c r="AO58" s="322">
        <v>12.1</v>
      </c>
      <c r="AP58" s="323">
        <v>23232</v>
      </c>
      <c r="AQ58" s="324">
        <v>3.6</v>
      </c>
      <c r="AR58" s="325">
        <v>8.5</v>
      </c>
    </row>
    <row r="59" spans="1:44" ht="13.2" x14ac:dyDescent="0.2">
      <c r="A59" s="247"/>
      <c r="AK59" s="303" t="s">
        <v>522</v>
      </c>
      <c r="AL59" s="304"/>
      <c r="AM59" s="312">
        <v>8161168</v>
      </c>
      <c r="AN59" s="313">
        <v>45445</v>
      </c>
      <c r="AO59" s="314">
        <v>41.7</v>
      </c>
      <c r="AP59" s="315">
        <v>44805</v>
      </c>
      <c r="AQ59" s="316">
        <v>21</v>
      </c>
      <c r="AR59" s="317">
        <v>20.7</v>
      </c>
    </row>
    <row r="60" spans="1:44" ht="13.2" x14ac:dyDescent="0.2">
      <c r="A60" s="247"/>
      <c r="AK60" s="318"/>
      <c r="AL60" s="319" t="s">
        <v>518</v>
      </c>
      <c r="AM60" s="320">
        <v>5563586</v>
      </c>
      <c r="AN60" s="321">
        <v>30981</v>
      </c>
      <c r="AO60" s="322">
        <v>44.2</v>
      </c>
      <c r="AP60" s="323">
        <v>29857</v>
      </c>
      <c r="AQ60" s="324">
        <v>28.5</v>
      </c>
      <c r="AR60" s="325">
        <v>15.7</v>
      </c>
    </row>
    <row r="61" spans="1:44" ht="13.2" x14ac:dyDescent="0.2">
      <c r="A61" s="247"/>
      <c r="AK61" s="303" t="s">
        <v>523</v>
      </c>
      <c r="AL61" s="326"/>
      <c r="AM61" s="312">
        <v>5666745</v>
      </c>
      <c r="AN61" s="313">
        <v>31145</v>
      </c>
      <c r="AO61" s="314">
        <v>23.4</v>
      </c>
      <c r="AP61" s="315">
        <v>38955</v>
      </c>
      <c r="AQ61" s="327">
        <v>4</v>
      </c>
      <c r="AR61" s="317">
        <v>19.399999999999999</v>
      </c>
    </row>
    <row r="62" spans="1:44" ht="13.2" x14ac:dyDescent="0.2">
      <c r="A62" s="247"/>
      <c r="AK62" s="318"/>
      <c r="AL62" s="319" t="s">
        <v>518</v>
      </c>
      <c r="AM62" s="320">
        <v>3600603</v>
      </c>
      <c r="AN62" s="321">
        <v>19817</v>
      </c>
      <c r="AO62" s="322">
        <v>28.6</v>
      </c>
      <c r="AP62" s="323">
        <v>24880</v>
      </c>
      <c r="AQ62" s="324">
        <v>4.3</v>
      </c>
      <c r="AR62" s="325">
        <v>24.3</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gDljNmSrKrurbaNKjZQUhVeR1KeymJTre3k8gliQj3sBIC0Jui99xglOAu1Uzafkvso+I4BeGCAheRJQHM5KIQ==" saltValue="iPTnpaRQywV/NqV0DUKhf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topLeftCell="A94" zoomScale="85" zoomScaleNormal="8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YED2QtEQHZ5gZVzzK19XAJu7ssp4Qb8ACSZru1boaH8tk0l0qfDe2hr2On/Yuz4ELiiefinAQe6vuk1U6Y3juw==" saltValue="rWiHcWcHHc6M/zNYvsWvN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topLeftCell="A77"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yME01J+Z7/c4ErkN8maxNFsH+FXdcJfj5OFXpqG/+BZsS9mvASfRMx0T2ztT6ctmHrNTls8DQv+VnjB9JJaKIA==" saltValue="oaewVkjRBJ46TVkE09DY7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E42" zoomScale="93" zoomScaleNormal="93"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7.83</v>
      </c>
      <c r="G47" s="12">
        <v>8.6999999999999993</v>
      </c>
      <c r="H47" s="12">
        <v>9.65</v>
      </c>
      <c r="I47" s="12">
        <v>9.07</v>
      </c>
      <c r="J47" s="13">
        <v>8.5299999999999994</v>
      </c>
    </row>
    <row r="48" spans="2:10" ht="57.75" customHeight="1" x14ac:dyDescent="0.2">
      <c r="B48" s="14"/>
      <c r="C48" s="1128" t="s">
        <v>4</v>
      </c>
      <c r="D48" s="1128"/>
      <c r="E48" s="1129"/>
      <c r="F48" s="15">
        <v>1.85</v>
      </c>
      <c r="G48" s="16">
        <v>2.19</v>
      </c>
      <c r="H48" s="16">
        <v>2.2999999999999998</v>
      </c>
      <c r="I48" s="16">
        <v>2.2999999999999998</v>
      </c>
      <c r="J48" s="17">
        <v>2.3199999999999998</v>
      </c>
    </row>
    <row r="49" spans="2:10" ht="57.75" customHeight="1" thickBot="1" x14ac:dyDescent="0.25">
      <c r="B49" s="18"/>
      <c r="C49" s="1130" t="s">
        <v>5</v>
      </c>
      <c r="D49" s="1130"/>
      <c r="E49" s="1131"/>
      <c r="F49" s="19">
        <v>1.48</v>
      </c>
      <c r="G49" s="20">
        <v>3.05</v>
      </c>
      <c r="H49" s="20">
        <v>0.88</v>
      </c>
      <c r="I49" s="20" t="s">
        <v>530</v>
      </c>
      <c r="J49" s="21" t="s">
        <v>531</v>
      </c>
    </row>
    <row r="50" spans="2:10" ht="13.2" x14ac:dyDescent="0.2"/>
  </sheetData>
  <sheetProtection algorithmName="SHA-512" hashValue="I2eS+mcplGUWk91FWITizrye6SUrjwx0gUWGLky6hsWxnQpKPPmp1W9E/XjRhEQcdKeXSetojIk+fRs/rDlIag==" saltValue="1xOJ2bXQ0ZhwnieXiF8s7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