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駐車場整備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Z7" i="5"/>
  <c r="AY7" i="5"/>
  <c r="AX7" i="5"/>
  <c r="AW7" i="5"/>
  <c r="AV7" i="5"/>
  <c r="AU7" i="5"/>
  <c r="AS7" i="5"/>
  <c r="AR7" i="5"/>
  <c r="GQ32" i="4" s="1"/>
  <c r="AQ7" i="5"/>
  <c r="AP7" i="5"/>
  <c r="FE32" i="4" s="1"/>
  <c r="AO7" i="5"/>
  <c r="AN7" i="5"/>
  <c r="HJ31" i="4" s="1"/>
  <c r="AM7" i="5"/>
  <c r="AL7" i="5"/>
  <c r="FX31" i="4" s="1"/>
  <c r="AK7" i="5"/>
  <c r="AJ7" i="5"/>
  <c r="EL31" i="4" s="1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CF10" i="4" s="1"/>
  <c r="P7" i="5"/>
  <c r="O7" i="5"/>
  <c r="B10" i="4" s="1"/>
  <c r="N7" i="5"/>
  <c r="M7" i="5"/>
  <c r="DU8" i="4" s="1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FX53" i="4"/>
  <c r="EL53" i="4"/>
  <c r="CS53" i="4"/>
  <c r="BZ53" i="4"/>
  <c r="BG53" i="4"/>
  <c r="AN53" i="4"/>
  <c r="U53" i="4"/>
  <c r="MA52" i="4"/>
  <c r="LH52" i="4"/>
  <c r="KO52" i="4"/>
  <c r="JV52" i="4"/>
  <c r="JC52" i="4"/>
  <c r="GQ52" i="4"/>
  <c r="FE52" i="4"/>
  <c r="CS52" i="4"/>
  <c r="BZ52" i="4"/>
  <c r="BG52" i="4"/>
  <c r="AN52" i="4"/>
  <c r="U52" i="4"/>
  <c r="MA32" i="4"/>
  <c r="LH32" i="4"/>
  <c r="KO32" i="4"/>
  <c r="JV32" i="4"/>
  <c r="JC32" i="4"/>
  <c r="HJ32" i="4"/>
  <c r="FX32" i="4"/>
  <c r="EL32" i="4"/>
  <c r="CS32" i="4"/>
  <c r="BZ32" i="4"/>
  <c r="BG32" i="4"/>
  <c r="AN32" i="4"/>
  <c r="U32" i="4"/>
  <c r="MA31" i="4"/>
  <c r="LH31" i="4"/>
  <c r="KO31" i="4"/>
  <c r="JV31" i="4"/>
  <c r="JC31" i="4"/>
  <c r="GQ31" i="4"/>
  <c r="FE31" i="4"/>
  <c r="CS31" i="4"/>
  <c r="BZ31" i="4"/>
  <c r="BG31" i="4"/>
  <c r="AN31" i="4"/>
  <c r="U31" i="4"/>
  <c r="LJ10" i="4"/>
  <c r="JQ10" i="4"/>
  <c r="HX10" i="4"/>
  <c r="DU10" i="4"/>
  <c r="AQ10" i="4"/>
  <c r="LJ8" i="4"/>
  <c r="JQ8" i="4"/>
  <c r="HX8" i="4"/>
  <c r="CF8" i="4"/>
  <c r="B8" i="4"/>
  <c r="BZ76" i="4" l="1"/>
  <c r="MA51" i="4"/>
  <c r="MI76" i="4"/>
  <c r="HJ51" i="4"/>
  <c r="MA30" i="4"/>
  <c r="IT76" i="4"/>
  <c r="CS51" i="4"/>
  <c r="HJ30" i="4"/>
  <c r="CS30" i="4"/>
  <c r="C11" i="5"/>
  <c r="D11" i="5"/>
  <c r="E11" i="5"/>
  <c r="B11" i="5"/>
  <c r="BZ30" i="4" l="1"/>
  <c r="BK76" i="4"/>
  <c r="LH51" i="4"/>
  <c r="LT76" i="4"/>
  <c r="GQ51" i="4"/>
  <c r="LH30" i="4"/>
  <c r="IE76" i="4"/>
  <c r="BZ51" i="4"/>
  <c r="GQ30" i="4"/>
  <c r="HP76" i="4"/>
  <c r="BG51" i="4"/>
  <c r="BG30" i="4"/>
  <c r="AV76" i="4"/>
  <c r="KO51" i="4"/>
  <c r="LE76" i="4"/>
  <c r="FX51" i="4"/>
  <c r="KO30" i="4"/>
  <c r="FX30" i="4"/>
  <c r="KP76" i="4"/>
  <c r="FE51" i="4"/>
  <c r="HA76" i="4"/>
  <c r="AN51" i="4"/>
  <c r="FE30" i="4"/>
  <c r="JV30" i="4"/>
  <c r="AN30" i="4"/>
  <c r="AG76" i="4"/>
  <c r="JV51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<sst xmlns="http://schemas.openxmlformats.org/spreadsheetml/2006/main" count="288" uniqueCount="135">
  <si>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</si>
  <si>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</si>
  <si>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</si>
  <si>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</si>
  <si>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</si>
  <si>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</si>
  <si>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</si>
  <si>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</si>
  <si>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</si>
  <si>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</si>
  <si>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</si>
  <si>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</si>
  <si>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</si>
  <si>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</si>
  <si>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</si>
  <si>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</si>
  <si>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</si>
  <si>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</si>
  <si>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</si>
  <si>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</si>
  <si>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</si>
  <si>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</si>
  <si>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</si>
  <si>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</si>
  <si>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</si>
  <si>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</si>
  <si>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</si>
  <si>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</si>
  <si>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</si>
  <si>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</si>
  <si>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</si>
  <si>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</si>
  <si>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</si>
  <si>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</si>
  <si>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</si>
  <si>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</si>
  <si>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</si>
  <si>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</si>
  <si>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</si>
  <si>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</si>
  <si>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</si>
  <si>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</si>
  <si>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</si>
  <si>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</si>
  <si>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</si>
  <si>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</si>
  <si>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</si>
  <si>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</si>
  <si>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</si>
  <si>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</si>
  <si>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</si>
  <si>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</si>
  <si>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</si>
  <si>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</si>
  <si>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</si>
  <si>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</si>
  <si>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</si>
  <si>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</si>
  <si>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</si>
  <si>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</si>
  <si>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</si>
  <si>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</si>
  <si>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</si>
  <si>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</si>
  <si>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</si>
  <si>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</si>
  <si>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</si>
  <si>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</si>
  <si>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</si>
  <si>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</si>
  <si>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</si>
  <si>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</si>
  <si>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</si>
  <si>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</si>
  <si>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</si>
  <si>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</si>
  <si>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</si>
  <si>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</si>
  <si>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</si>
  <si>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</si>
  <si>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</si>
  <si>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</si>
  <si>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</si>
  <si>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</si>
  <si>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</si>
  <si>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</si>
  <si>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</si>
  <si>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</si>
  <si>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</si>
  <si>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</si>
  <si>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</si>
  <si>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</si>
  <si>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</si>
  <si>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</si>
  <si>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</si>
  <si>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</si>
  <si>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</si>
  <si>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</si>
  <si>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</si>
  <si>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</si>
  <si>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</si>
  <si>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</si>
  <si>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</si>
  <si>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</si>
  <si>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</si>
  <si>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</si>
  <si>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</si>
  <si>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</si>
  <si>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</si>
  <si>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</si>
  <si>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</si>
  <si>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</si>
  <si>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</si>
  <si>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京都府　宇治市</t>
  </si>
  <si>
    <t>近鉄大久保駅前自動車駐車場</t>
  </si>
  <si>
    <t>法非適用</t>
  </si>
  <si>
    <t>駐車場整備事業</t>
  </si>
  <si>
    <t>-</t>
  </si>
  <si>
    <t>Ａ３Ｂ１</t>
  </si>
  <si>
    <t>該当数値なし</t>
  </si>
  <si>
    <t>その他駐車場</t>
  </si>
  <si>
    <t>広場式</t>
  </si>
  <si>
    <t>駅</t>
  </si>
  <si>
    <t>無</t>
  </si>
  <si>
    <t>代行制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</si>
  <si>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</si>
  <si>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</si>
  <si>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</si>
  <si>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</si>
  <si>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</si>
  <si>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その他</t>
    <rPh sb="2" eb="3">
      <t>タ</t>
    </rPh>
    <phoneticPr fontId="6"/>
  </si>
  <si>
    <t>施設の設備投資見込額、累積欠損、債務残高ともになく、施設全体として健全な状態となっています。</t>
    <rPh sb="0" eb="2">
      <t>シセツ</t>
    </rPh>
    <rPh sb="3" eb="5">
      <t>セツビ</t>
    </rPh>
    <rPh sb="5" eb="7">
      <t>トウシ</t>
    </rPh>
    <rPh sb="7" eb="9">
      <t>ミコミ</t>
    </rPh>
    <rPh sb="9" eb="10">
      <t>ガク</t>
    </rPh>
    <rPh sb="11" eb="13">
      <t>ルイセキ</t>
    </rPh>
    <rPh sb="13" eb="15">
      <t>ケッソン</t>
    </rPh>
    <rPh sb="16" eb="18">
      <t>サイム</t>
    </rPh>
    <rPh sb="18" eb="20">
      <t>ザンダカ</t>
    </rPh>
    <rPh sb="26" eb="28">
      <t>シセツ</t>
    </rPh>
    <rPh sb="28" eb="30">
      <t>ゼンタイ</t>
    </rPh>
    <rPh sb="33" eb="35">
      <t>ケンゼン</t>
    </rPh>
    <rPh sb="36" eb="38">
      <t>ジョウタイ</t>
    </rPh>
    <phoneticPr fontId="6"/>
  </si>
  <si>
    <t>当該期間における稼働率はすべて類似施設の平均を上回っており、駐車場としての需要が高い状況となっていると言えます。</t>
    <rPh sb="0" eb="2">
      <t>トウガイ</t>
    </rPh>
    <rPh sb="2" eb="4">
      <t>キカン</t>
    </rPh>
    <rPh sb="8" eb="10">
      <t>カドウ</t>
    </rPh>
    <rPh sb="10" eb="11">
      <t>リツ</t>
    </rPh>
    <rPh sb="15" eb="17">
      <t>ルイジ</t>
    </rPh>
    <rPh sb="17" eb="19">
      <t>シセツ</t>
    </rPh>
    <rPh sb="20" eb="22">
      <t>ヘイキン</t>
    </rPh>
    <rPh sb="23" eb="25">
      <t>ウワマワ</t>
    </rPh>
    <rPh sb="30" eb="33">
      <t>チュウシャジョウ</t>
    </rPh>
    <rPh sb="37" eb="39">
      <t>ジュヨウ</t>
    </rPh>
    <rPh sb="40" eb="41">
      <t>タカ</t>
    </rPh>
    <rPh sb="42" eb="44">
      <t>ジョウキョウ</t>
    </rPh>
    <rPh sb="51" eb="52">
      <t>イ</t>
    </rPh>
    <phoneticPr fontId="6"/>
  </si>
  <si>
    <t>本事業については、黒字収支が今後も続く見通しとなっていることから、経営状態は健全であると言えます。今後も、独立採算制の観点から、一般会計等からの繰入金等に依存することの無いよう、健全な経営に努めます。</t>
    <rPh sb="0" eb="1">
      <t>ホン</t>
    </rPh>
    <rPh sb="1" eb="3">
      <t>ジギョウ</t>
    </rPh>
    <rPh sb="9" eb="11">
      <t>クロジ</t>
    </rPh>
    <rPh sb="11" eb="13">
      <t>シュウシ</t>
    </rPh>
    <rPh sb="14" eb="16">
      <t>コンゴ</t>
    </rPh>
    <rPh sb="17" eb="18">
      <t>ツヅ</t>
    </rPh>
    <rPh sb="19" eb="21">
      <t>ミトオ</t>
    </rPh>
    <rPh sb="33" eb="35">
      <t>ケイエイ</t>
    </rPh>
    <rPh sb="35" eb="37">
      <t>ジョウタイ</t>
    </rPh>
    <rPh sb="38" eb="40">
      <t>ケンゼン</t>
    </rPh>
    <rPh sb="44" eb="45">
      <t>イ</t>
    </rPh>
    <rPh sb="49" eb="51">
      <t>コンゴ</t>
    </rPh>
    <rPh sb="53" eb="55">
      <t>ドクリツ</t>
    </rPh>
    <rPh sb="55" eb="57">
      <t>サイサン</t>
    </rPh>
    <rPh sb="57" eb="58">
      <t>セイ</t>
    </rPh>
    <rPh sb="59" eb="61">
      <t>カンテン</t>
    </rPh>
    <rPh sb="64" eb="66">
      <t>イッパン</t>
    </rPh>
    <rPh sb="66" eb="68">
      <t>カイケイ</t>
    </rPh>
    <rPh sb="68" eb="69">
      <t>トウ</t>
    </rPh>
    <rPh sb="72" eb="74">
      <t>クリイレ</t>
    </rPh>
    <rPh sb="74" eb="75">
      <t>キン</t>
    </rPh>
    <rPh sb="75" eb="76">
      <t>トウ</t>
    </rPh>
    <rPh sb="77" eb="79">
      <t>イゾン</t>
    </rPh>
    <rPh sb="84" eb="85">
      <t>ナ</t>
    </rPh>
    <rPh sb="89" eb="91">
      <t>ケンゼン</t>
    </rPh>
    <rPh sb="92" eb="94">
      <t>ケイエイ</t>
    </rPh>
    <rPh sb="95" eb="96">
      <t>ツト</t>
    </rPh>
    <phoneticPr fontId="6"/>
  </si>
  <si>
    <t>収益的収支比率が100％を大きく上回るなど、平成25年4月の再オープン以降4年連続黒字収支となっており、他会計からの補助金に頼らない健全な経営ができています。</t>
    <rPh sb="0" eb="3">
      <t>シュウエキテキ</t>
    </rPh>
    <rPh sb="3" eb="5">
      <t>シュウシ</t>
    </rPh>
    <rPh sb="5" eb="7">
      <t>ヒリツ</t>
    </rPh>
    <rPh sb="13" eb="14">
      <t>オオ</t>
    </rPh>
    <rPh sb="16" eb="18">
      <t>ウワマワ</t>
    </rPh>
    <rPh sb="22" eb="24">
      <t>ヘイセイ</t>
    </rPh>
    <rPh sb="26" eb="27">
      <t>ネン</t>
    </rPh>
    <rPh sb="28" eb="29">
      <t>ガツ</t>
    </rPh>
    <rPh sb="30" eb="31">
      <t>サイ</t>
    </rPh>
    <rPh sb="35" eb="37">
      <t>イコウ</t>
    </rPh>
    <rPh sb="38" eb="39">
      <t>ネン</t>
    </rPh>
    <rPh sb="39" eb="41">
      <t>レンゾク</t>
    </rPh>
    <rPh sb="41" eb="43">
      <t>クロジ</t>
    </rPh>
    <rPh sb="43" eb="45">
      <t>シュウシ</t>
    </rPh>
    <rPh sb="52" eb="53">
      <t>タ</t>
    </rPh>
    <rPh sb="53" eb="55">
      <t>カイケイ</t>
    </rPh>
    <rPh sb="58" eb="61">
      <t>ホジョキン</t>
    </rPh>
    <rPh sb="62" eb="63">
      <t>タヨ</t>
    </rPh>
    <rPh sb="66" eb="68">
      <t>ケンゼン</t>
    </rPh>
    <rPh sb="69" eb="71">
      <t>ケイエイ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</si>
</sst>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1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Font="1" applyBorder="1" applyAlignment="1">
      <alignment horizontal="center" vertical="center" shrinkToFit="1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14" fillId="0" borderId="13" xfId="1" applyFont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0</c:v>
                </c:pt>
                <c:pt idx="1">
                  <c:v>314.89999999999998</c:v>
                </c:pt>
                <c:pt idx="2">
                  <c:v>390.2</c:v>
                </c:pt>
                <c:pt idx="3">
                  <c:v>440.2</c:v>
                </c:pt>
                <c:pt idx="4">
                  <c:v>508.6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358976"/>
        <c:axId val="99364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393.6</c:v>
                </c:pt>
                <c:pt idx="1">
                  <c:v>407.1</c:v>
                </c:pt>
                <c:pt idx="2">
                  <c:v>375.5</c:v>
                </c:pt>
                <c:pt idx="3">
                  <c:v>441.2</c:v>
                </c:pt>
                <c:pt idx="4">
                  <c:v>368.2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358976"/>
        <c:axId val="99364864"/>
      </c:lineChart>
      <c:dateAx>
        <c:axId val="993589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9364864"/>
        <c:crosses val="autoZero"/>
        <c:auto val="1"/>
        <c:lblOffset val="100"/>
        <c:baseTimeUnit val="years"/>
      </c:dateAx>
      <c:valAx>
        <c:axId val="99364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935897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13984"/>
        <c:axId val="100715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123.1</c:v>
                </c:pt>
                <c:pt idx="1">
                  <c:v>92.3</c:v>
                </c:pt>
                <c:pt idx="2">
                  <c:v>85.4</c:v>
                </c:pt>
                <c:pt idx="3">
                  <c:v>76.3</c:v>
                </c:pt>
                <c:pt idx="4">
                  <c:v>64.099999999999994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13984"/>
        <c:axId val="100715904"/>
      </c:lineChart>
      <c:dateAx>
        <c:axId val="100713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715904"/>
        <c:crosses val="autoZero"/>
        <c:auto val="1"/>
        <c:lblOffset val="100"/>
        <c:baseTimeUnit val="years"/>
      </c:dateAx>
      <c:valAx>
        <c:axId val="100715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71398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62752"/>
        <c:axId val="1007646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62752"/>
        <c:axId val="100764672"/>
      </c:lineChart>
      <c:dateAx>
        <c:axId val="100762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764672"/>
        <c:crosses val="autoZero"/>
        <c:auto val="1"/>
        <c:lblOffset val="100"/>
        <c:baseTimeUnit val="years"/>
      </c:dateAx>
      <c:valAx>
        <c:axId val="1007646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7627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03328"/>
        <c:axId val="100805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03328"/>
        <c:axId val="100805248"/>
      </c:lineChart>
      <c:dateAx>
        <c:axId val="100803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805248"/>
        <c:crosses val="autoZero"/>
        <c:auto val="1"/>
        <c:lblOffset val="100"/>
        <c:baseTimeUnit val="years"/>
      </c:dateAx>
      <c:valAx>
        <c:axId val="100805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8033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89.3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52096"/>
        <c:axId val="100854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11.4</c:v>
                </c:pt>
                <c:pt idx="1">
                  <c:v>11</c:v>
                </c:pt>
                <c:pt idx="2">
                  <c:v>7.8</c:v>
                </c:pt>
                <c:pt idx="3">
                  <c:v>6.7</c:v>
                </c:pt>
                <c:pt idx="4">
                  <c:v>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52096"/>
        <c:axId val="100854016"/>
      </c:lineChart>
      <c:dateAx>
        <c:axId val="1008520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854016"/>
        <c:crosses val="autoZero"/>
        <c:auto val="1"/>
        <c:lblOffset val="100"/>
        <c:baseTimeUnit val="years"/>
      </c:dateAx>
      <c:valAx>
        <c:axId val="100854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8520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97152"/>
        <c:axId val="100899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105</c:v>
                </c:pt>
                <c:pt idx="1">
                  <c:v>61</c:v>
                </c:pt>
                <c:pt idx="2">
                  <c:v>40</c:v>
                </c:pt>
                <c:pt idx="3">
                  <c:v>27</c:v>
                </c:pt>
                <c:pt idx="4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97152"/>
        <c:axId val="100899072"/>
      </c:lineChart>
      <c:dateAx>
        <c:axId val="100897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899072"/>
        <c:crosses val="autoZero"/>
        <c:auto val="1"/>
        <c:lblOffset val="100"/>
        <c:baseTimeUnit val="years"/>
      </c:dateAx>
      <c:valAx>
        <c:axId val="100899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08971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0</c:v>
                </c:pt>
                <c:pt idx="1">
                  <c:v>664.5</c:v>
                </c:pt>
                <c:pt idx="2">
                  <c:v>967.7</c:v>
                </c:pt>
                <c:pt idx="3">
                  <c:v>883.9</c:v>
                </c:pt>
                <c:pt idx="4">
                  <c:v>916.1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54112"/>
        <c:axId val="100956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230</c:v>
                </c:pt>
                <c:pt idx="1">
                  <c:v>244.3</c:v>
                </c:pt>
                <c:pt idx="2">
                  <c:v>238.1</c:v>
                </c:pt>
                <c:pt idx="3">
                  <c:v>261.8</c:v>
                </c:pt>
                <c:pt idx="4">
                  <c:v>268.7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54112"/>
        <c:axId val="100956032"/>
      </c:lineChart>
      <c:dateAx>
        <c:axId val="100954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956032"/>
        <c:crosses val="autoZero"/>
        <c:auto val="1"/>
        <c:lblOffset val="100"/>
        <c:baseTimeUnit val="years"/>
      </c:dateAx>
      <c:valAx>
        <c:axId val="100956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954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0</c:v>
                </c:pt>
                <c:pt idx="1">
                  <c:v>68.2</c:v>
                </c:pt>
                <c:pt idx="2">
                  <c:v>74.400000000000006</c:v>
                </c:pt>
                <c:pt idx="3">
                  <c:v>77.3</c:v>
                </c:pt>
                <c:pt idx="4">
                  <c:v>80.3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85856"/>
        <c:axId val="100996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51.9</c:v>
                </c:pt>
                <c:pt idx="1">
                  <c:v>59.2</c:v>
                </c:pt>
                <c:pt idx="2">
                  <c:v>64.5</c:v>
                </c:pt>
                <c:pt idx="3">
                  <c:v>60</c:v>
                </c:pt>
                <c:pt idx="4">
                  <c:v>52.8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85856"/>
        <c:axId val="100996224"/>
      </c:lineChart>
      <c:dateAx>
        <c:axId val="100985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996224"/>
        <c:crosses val="autoZero"/>
        <c:auto val="1"/>
        <c:lblOffset val="100"/>
        <c:baseTimeUnit val="years"/>
      </c:dateAx>
      <c:valAx>
        <c:axId val="100996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09858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-48782</c:v>
                </c:pt>
                <c:pt idx="1">
                  <c:v>5484</c:v>
                </c:pt>
                <c:pt idx="2">
                  <c:v>7261</c:v>
                </c:pt>
                <c:pt idx="3">
                  <c:v>8705</c:v>
                </c:pt>
                <c:pt idx="4">
                  <c:v>10321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042432"/>
        <c:axId val="101048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6188</c:v>
                </c:pt>
                <c:pt idx="1">
                  <c:v>7011</c:v>
                </c:pt>
                <c:pt idx="2">
                  <c:v>7612</c:v>
                </c:pt>
                <c:pt idx="3">
                  <c:v>7104</c:v>
                </c:pt>
                <c:pt idx="4">
                  <c:v>7407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42432"/>
        <c:axId val="101048704"/>
      </c:lineChart>
      <c:dateAx>
        <c:axId val="101042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1048704"/>
        <c:crosses val="autoZero"/>
        <c:auto val="1"/>
        <c:lblOffset val="100"/>
        <c:baseTimeUnit val="years"/>
      </c:dateAx>
      <c:valAx>
        <c:axId val="101048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10424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=""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=""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=""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=""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=""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=""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=""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=""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=""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HA13" zoomScaleNormal="100" zoomScaleSheetLayoutView="70" workbookViewId="0">
      <selection activeCell="ND15" sqref="ND15:NR30"/>
    </sheetView>
  </sheetViews>
  <sheetFormatPr defaultColWidth="2.625" defaultRowHeight="13.5"/>
  <cols>
    <col min="1" max="1" width="2.625" style="3" customWidth="1"/>
    <col min="2" max="2" width="0.875" style="3" customWidth="1"/>
    <col min="3" max="244" width="0.625" style="3" customWidth="1"/>
    <col min="245" max="245" width="0.875" style="3" customWidth="1"/>
    <col min="246" max="366" width="0.625" style="3" customWidth="1"/>
    <col min="367" max="367" width="2.625" style="3"/>
    <col min="368" max="382" width="3.125" style="3" customWidth="1"/>
    <col min="383" max="16384" width="2.625" style="3"/>
  </cols>
  <sheetData>
    <row r="1" spans="1:38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>
      <c r="A2" s="2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</row>
    <row r="3" spans="1:382" ht="9.75" customHeight="1">
      <c r="A3" s="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</row>
    <row r="4" spans="1:382" ht="9.75" customHeight="1">
      <c r="A4" s="2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</row>
    <row r="5" spans="1:382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>
      <c r="A6" s="2"/>
      <c r="B6" s="82" t="str">
        <f>データ!H6&amp;"　"&amp;データ!I6</f>
        <v>京都府宇治市　近鉄大久保駅前自動車駐車場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>
      <c r="A7" s="2"/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5"/>
      <c r="AQ7" s="83" t="s">
        <v>2</v>
      </c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5"/>
      <c r="CF7" s="83" t="s">
        <v>3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5"/>
      <c r="DU7" s="86" t="s">
        <v>4</v>
      </c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7" t="s">
        <v>5</v>
      </c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87" t="s">
        <v>6</v>
      </c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 t="s">
        <v>7</v>
      </c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  <c r="LF7" s="87"/>
      <c r="LG7" s="87"/>
      <c r="LH7" s="87"/>
      <c r="LI7" s="87"/>
      <c r="LJ7" s="87" t="s">
        <v>8</v>
      </c>
      <c r="LK7" s="87"/>
      <c r="LL7" s="87"/>
      <c r="LM7" s="87"/>
      <c r="LN7" s="87"/>
      <c r="LO7" s="87"/>
      <c r="LP7" s="87"/>
      <c r="LQ7" s="87"/>
      <c r="LR7" s="87"/>
      <c r="LS7" s="87"/>
      <c r="LT7" s="87"/>
      <c r="LU7" s="87"/>
      <c r="LV7" s="87"/>
      <c r="LW7" s="87"/>
      <c r="LX7" s="87"/>
      <c r="LY7" s="87"/>
      <c r="LZ7" s="87"/>
      <c r="MA7" s="87"/>
      <c r="MB7" s="87"/>
      <c r="MC7" s="87"/>
      <c r="MD7" s="87"/>
      <c r="ME7" s="87"/>
      <c r="MF7" s="87"/>
      <c r="MG7" s="87"/>
      <c r="MH7" s="87"/>
      <c r="MI7" s="87"/>
      <c r="MJ7" s="87"/>
      <c r="MK7" s="87"/>
      <c r="ML7" s="87"/>
      <c r="MM7" s="87"/>
      <c r="MN7" s="87"/>
      <c r="MO7" s="87"/>
      <c r="MP7" s="87"/>
      <c r="MQ7" s="87"/>
      <c r="MR7" s="87"/>
      <c r="MS7" s="87"/>
      <c r="MT7" s="87"/>
      <c r="MU7" s="87"/>
      <c r="MV7" s="87"/>
      <c r="MW7" s="87"/>
      <c r="MX7" s="87"/>
      <c r="MY7" s="87"/>
      <c r="MZ7" s="87"/>
      <c r="NA7" s="87"/>
      <c r="NB7" s="87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>
      <c r="A8" s="2"/>
      <c r="B8" s="92" t="str">
        <f>データ!J7</f>
        <v>法非適用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2" t="str">
        <f>データ!K7</f>
        <v>駐車場整備事業</v>
      </c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4"/>
      <c r="CF8" s="92" t="str">
        <f>データ!L7</f>
        <v>-</v>
      </c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4"/>
      <c r="DU8" s="88" t="str">
        <f>データ!M7</f>
        <v>Ａ３Ｂ１</v>
      </c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95" t="s">
        <v>130</v>
      </c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88" t="str">
        <f>データ!S7</f>
        <v>駅</v>
      </c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 t="str">
        <f>データ!T7</f>
        <v>無</v>
      </c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9">
        <f>データ!U7</f>
        <v>1080</v>
      </c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4"/>
      <c r="ND8" s="90" t="s">
        <v>10</v>
      </c>
      <c r="NE8" s="9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>
      <c r="A9" s="2"/>
      <c r="B9" s="83" t="s">
        <v>12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83" t="s">
        <v>13</v>
      </c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5"/>
      <c r="CF9" s="83" t="s">
        <v>14</v>
      </c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5"/>
      <c r="DU9" s="87" t="s">
        <v>15</v>
      </c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87" t="s">
        <v>16</v>
      </c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 t="s">
        <v>17</v>
      </c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  <c r="LF9" s="87"/>
      <c r="LG9" s="87"/>
      <c r="LH9" s="87"/>
      <c r="LI9" s="87"/>
      <c r="LJ9" s="87" t="s">
        <v>18</v>
      </c>
      <c r="LK9" s="87"/>
      <c r="LL9" s="87"/>
      <c r="LM9" s="87"/>
      <c r="LN9" s="87"/>
      <c r="LO9" s="87"/>
      <c r="LP9" s="87"/>
      <c r="LQ9" s="87"/>
      <c r="LR9" s="87"/>
      <c r="LS9" s="87"/>
      <c r="LT9" s="87"/>
      <c r="LU9" s="87"/>
      <c r="LV9" s="87"/>
      <c r="LW9" s="87"/>
      <c r="LX9" s="87"/>
      <c r="LY9" s="87"/>
      <c r="LZ9" s="87"/>
      <c r="MA9" s="87"/>
      <c r="MB9" s="87"/>
      <c r="MC9" s="87"/>
      <c r="MD9" s="87"/>
      <c r="ME9" s="87"/>
      <c r="MF9" s="87"/>
      <c r="MG9" s="87"/>
      <c r="MH9" s="87"/>
      <c r="MI9" s="87"/>
      <c r="MJ9" s="87"/>
      <c r="MK9" s="87"/>
      <c r="ML9" s="87"/>
      <c r="MM9" s="87"/>
      <c r="MN9" s="87"/>
      <c r="MO9" s="87"/>
      <c r="MP9" s="87"/>
      <c r="MQ9" s="87"/>
      <c r="MR9" s="87"/>
      <c r="MS9" s="87"/>
      <c r="MT9" s="87"/>
      <c r="MU9" s="87"/>
      <c r="MV9" s="87"/>
      <c r="MW9" s="87"/>
      <c r="MX9" s="87"/>
      <c r="MY9" s="87"/>
      <c r="MZ9" s="87"/>
      <c r="NA9" s="87"/>
      <c r="NB9" s="87"/>
      <c r="NC9" s="4"/>
      <c r="ND9" s="96" t="s">
        <v>19</v>
      </c>
      <c r="NE9" s="97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>
      <c r="A10" s="2"/>
      <c r="B10" s="98" t="str">
        <f>データ!O7</f>
        <v>該当数値なし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0"/>
      <c r="AQ10" s="92" t="str">
        <f>データ!P7</f>
        <v>その他駐車場</v>
      </c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4"/>
      <c r="CF10" s="92" t="str">
        <f>データ!Q7</f>
        <v>広場式</v>
      </c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4"/>
      <c r="DU10" s="89">
        <f>データ!R7</f>
        <v>4</v>
      </c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89">
        <f>データ!V7</f>
        <v>31</v>
      </c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>
        <f>データ!W7</f>
        <v>200</v>
      </c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8" t="str">
        <f>データ!X7</f>
        <v>代行制</v>
      </c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2"/>
      <c r="ND10" s="101" t="s">
        <v>21</v>
      </c>
      <c r="NE10" s="10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03" t="s">
        <v>23</v>
      </c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</row>
    <row r="12" spans="1:382" ht="9.7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</row>
    <row r="13" spans="1:382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</row>
    <row r="14" spans="1:382" ht="13.5" customHeight="1">
      <c r="A14" s="19"/>
      <c r="B14" s="7"/>
      <c r="C14" s="8"/>
      <c r="D14" s="8"/>
      <c r="E14" s="8"/>
      <c r="F14" s="8"/>
      <c r="G14" s="8"/>
      <c r="H14" s="105" t="s">
        <v>24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  <c r="FF14" s="105"/>
      <c r="FG14" s="105"/>
      <c r="FH14" s="105"/>
      <c r="FI14" s="105"/>
      <c r="FJ14" s="105"/>
      <c r="FK14" s="105"/>
      <c r="FL14" s="105"/>
      <c r="FM14" s="105"/>
      <c r="FN14" s="105"/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5"/>
      <c r="HC14" s="105"/>
      <c r="HD14" s="105"/>
      <c r="HE14" s="105"/>
      <c r="HF14" s="105"/>
      <c r="HG14" s="105"/>
      <c r="HH14" s="105"/>
      <c r="HI14" s="105"/>
      <c r="HJ14" s="105"/>
      <c r="HK14" s="105"/>
      <c r="HL14" s="105"/>
      <c r="HM14" s="105"/>
      <c r="HN14" s="105"/>
      <c r="HO14" s="105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105" t="s">
        <v>25</v>
      </c>
      <c r="IQ14" s="105"/>
      <c r="IR14" s="105"/>
      <c r="IS14" s="105"/>
      <c r="IT14" s="105"/>
      <c r="IU14" s="105"/>
      <c r="IV14" s="105"/>
      <c r="IW14" s="105"/>
      <c r="IX14" s="105"/>
      <c r="IY14" s="105"/>
      <c r="IZ14" s="105"/>
      <c r="JA14" s="105"/>
      <c r="JB14" s="105"/>
      <c r="JC14" s="105"/>
      <c r="JD14" s="105"/>
      <c r="JE14" s="105"/>
      <c r="JF14" s="105"/>
      <c r="JG14" s="105"/>
      <c r="JH14" s="105"/>
      <c r="JI14" s="105"/>
      <c r="JJ14" s="105"/>
      <c r="JK14" s="105"/>
      <c r="JL14" s="105"/>
      <c r="JM14" s="105"/>
      <c r="JN14" s="105"/>
      <c r="JO14" s="105"/>
      <c r="JP14" s="105"/>
      <c r="JQ14" s="105"/>
      <c r="JR14" s="105"/>
      <c r="JS14" s="105"/>
      <c r="JT14" s="105"/>
      <c r="JU14" s="105"/>
      <c r="JV14" s="105"/>
      <c r="JW14" s="105"/>
      <c r="JX14" s="105"/>
      <c r="JY14" s="105"/>
      <c r="JZ14" s="105"/>
      <c r="KA14" s="105"/>
      <c r="KB14" s="105"/>
      <c r="KC14" s="105"/>
      <c r="KD14" s="105"/>
      <c r="KE14" s="105"/>
      <c r="KF14" s="105"/>
      <c r="KG14" s="105"/>
      <c r="KH14" s="105"/>
      <c r="KI14" s="105"/>
      <c r="KJ14" s="105"/>
      <c r="KK14" s="105"/>
      <c r="KL14" s="105"/>
      <c r="KM14" s="105"/>
      <c r="KN14" s="105"/>
      <c r="KO14" s="105"/>
      <c r="KP14" s="105"/>
      <c r="KQ14" s="105"/>
      <c r="KR14" s="105"/>
      <c r="KS14" s="105"/>
      <c r="KT14" s="105"/>
      <c r="KU14" s="105"/>
      <c r="KV14" s="105"/>
      <c r="KW14" s="105"/>
      <c r="KX14" s="105"/>
      <c r="KY14" s="105"/>
      <c r="KZ14" s="105"/>
      <c r="LA14" s="105"/>
      <c r="LB14" s="105"/>
      <c r="LC14" s="105"/>
      <c r="LD14" s="105"/>
      <c r="LE14" s="105"/>
      <c r="LF14" s="105"/>
      <c r="LG14" s="105"/>
      <c r="LH14" s="105"/>
      <c r="LI14" s="105"/>
      <c r="LJ14" s="105"/>
      <c r="LK14" s="105"/>
      <c r="LL14" s="105"/>
      <c r="LM14" s="105"/>
      <c r="LN14" s="105"/>
      <c r="LO14" s="105"/>
      <c r="LP14" s="105"/>
      <c r="LQ14" s="105"/>
      <c r="LR14" s="105"/>
      <c r="LS14" s="105"/>
      <c r="LT14" s="105"/>
      <c r="LU14" s="105"/>
      <c r="LV14" s="105"/>
      <c r="LW14" s="105"/>
      <c r="LX14" s="105"/>
      <c r="LY14" s="105"/>
      <c r="LZ14" s="105"/>
      <c r="MA14" s="105"/>
      <c r="MB14" s="105"/>
      <c r="MC14" s="105"/>
      <c r="MD14" s="105"/>
      <c r="ME14" s="105"/>
      <c r="MF14" s="105"/>
      <c r="MG14" s="105"/>
      <c r="MH14" s="105"/>
      <c r="MI14" s="105"/>
      <c r="MJ14" s="105"/>
      <c r="MK14" s="105"/>
      <c r="ML14" s="105"/>
      <c r="MM14" s="105"/>
      <c r="MN14" s="105"/>
      <c r="MO14" s="105"/>
      <c r="MP14" s="105"/>
      <c r="MQ14" s="105"/>
      <c r="MR14" s="105"/>
      <c r="MS14" s="105"/>
      <c r="MT14" s="105"/>
      <c r="MU14" s="105"/>
      <c r="MV14" s="105"/>
      <c r="MW14" s="8"/>
      <c r="MX14" s="8"/>
      <c r="MY14" s="8"/>
      <c r="MZ14" s="8"/>
      <c r="NA14" s="8"/>
      <c r="NB14" s="9"/>
      <c r="NC14" s="2"/>
      <c r="ND14" s="107" t="s">
        <v>26</v>
      </c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9"/>
    </row>
    <row r="15" spans="1:382" ht="13.5" customHeight="1">
      <c r="A15" s="2"/>
      <c r="B15" s="20"/>
      <c r="C15" s="21"/>
      <c r="D15" s="21"/>
      <c r="E15" s="21"/>
      <c r="F15" s="21"/>
      <c r="G15" s="21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21"/>
      <c r="MX15" s="21"/>
      <c r="MY15" s="21"/>
      <c r="MZ15" s="21"/>
      <c r="NA15" s="21"/>
      <c r="NB15" s="22"/>
      <c r="NC15" s="2"/>
      <c r="ND15" s="110" t="s">
        <v>134</v>
      </c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2"/>
    </row>
    <row r="16" spans="1:382" ht="13.5" customHeight="1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0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2"/>
    </row>
    <row r="17" spans="1:382" ht="13.5" customHeight="1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0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2"/>
    </row>
    <row r="18" spans="1:382" ht="13.5" customHeight="1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0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2"/>
    </row>
    <row r="19" spans="1:382" ht="13.5" customHeight="1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0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2"/>
    </row>
    <row r="20" spans="1:382" ht="13.5" customHeight="1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0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2"/>
    </row>
    <row r="21" spans="1:382" ht="13.5" customHeight="1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0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2"/>
    </row>
    <row r="22" spans="1:382" ht="13.5" customHeight="1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0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2"/>
    </row>
    <row r="23" spans="1:382" ht="13.5" customHeight="1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0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2"/>
    </row>
    <row r="24" spans="1:382" ht="13.5" customHeight="1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0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2"/>
    </row>
    <row r="25" spans="1:382" ht="13.5" customHeight="1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0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2"/>
    </row>
    <row r="26" spans="1:382" ht="13.5" customHeight="1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0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2"/>
    </row>
    <row r="27" spans="1:382" ht="13.5" customHeight="1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0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2"/>
    </row>
    <row r="28" spans="1:382" ht="13.5" customHeight="1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0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2"/>
    </row>
    <row r="29" spans="1:382" ht="13.5" customHeight="1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0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2"/>
    </row>
    <row r="30" spans="1:382" ht="13.5" customHeight="1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3">
        <f>データ!$B$11</f>
        <v>40909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>
        <f>データ!$C$11</f>
        <v>41275</v>
      </c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>
        <f>データ!$D$11</f>
        <v>41640</v>
      </c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f>データ!$E$11</f>
        <v>42005</v>
      </c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f>データ!$F$11</f>
        <v>42370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3">
        <f>データ!$B$11</f>
        <v>40909</v>
      </c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>
        <f>データ!$C$11</f>
        <v>41275</v>
      </c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>
        <f>データ!$D$11</f>
        <v>41640</v>
      </c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>
        <f>データ!$E$11</f>
        <v>42005</v>
      </c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>
        <f>データ!$F$11</f>
        <v>42370</v>
      </c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3">
        <f>データ!$B$11</f>
        <v>40909</v>
      </c>
      <c r="JD30" s="113"/>
      <c r="JE30" s="113"/>
      <c r="JF30" s="113"/>
      <c r="JG30" s="113"/>
      <c r="JH30" s="113"/>
      <c r="JI30" s="113"/>
      <c r="JJ30" s="113"/>
      <c r="JK30" s="113"/>
      <c r="JL30" s="113"/>
      <c r="JM30" s="113"/>
      <c r="JN30" s="113"/>
      <c r="JO30" s="113"/>
      <c r="JP30" s="113"/>
      <c r="JQ30" s="113"/>
      <c r="JR30" s="113"/>
      <c r="JS30" s="113"/>
      <c r="JT30" s="113"/>
      <c r="JU30" s="113"/>
      <c r="JV30" s="113">
        <f>データ!$C$11</f>
        <v>41275</v>
      </c>
      <c r="JW30" s="113"/>
      <c r="JX30" s="113"/>
      <c r="JY30" s="113"/>
      <c r="JZ30" s="113"/>
      <c r="KA30" s="113"/>
      <c r="KB30" s="113"/>
      <c r="KC30" s="113"/>
      <c r="KD30" s="113"/>
      <c r="KE30" s="113"/>
      <c r="KF30" s="113"/>
      <c r="KG30" s="113"/>
      <c r="KH30" s="113"/>
      <c r="KI30" s="113"/>
      <c r="KJ30" s="113"/>
      <c r="KK30" s="113"/>
      <c r="KL30" s="113"/>
      <c r="KM30" s="113"/>
      <c r="KN30" s="113"/>
      <c r="KO30" s="113">
        <f>データ!$D$11</f>
        <v>41640</v>
      </c>
      <c r="KP30" s="113"/>
      <c r="KQ30" s="113"/>
      <c r="KR30" s="113"/>
      <c r="KS30" s="113"/>
      <c r="KT30" s="113"/>
      <c r="KU30" s="113"/>
      <c r="KV30" s="113"/>
      <c r="KW30" s="113"/>
      <c r="KX30" s="113"/>
      <c r="KY30" s="113"/>
      <c r="KZ30" s="113"/>
      <c r="LA30" s="113"/>
      <c r="LB30" s="113"/>
      <c r="LC30" s="113"/>
      <c r="LD30" s="113"/>
      <c r="LE30" s="113"/>
      <c r="LF30" s="113"/>
      <c r="LG30" s="113"/>
      <c r="LH30" s="113">
        <f>データ!$E$11</f>
        <v>42005</v>
      </c>
      <c r="LI30" s="113"/>
      <c r="LJ30" s="113"/>
      <c r="LK30" s="113"/>
      <c r="LL30" s="113"/>
      <c r="LM30" s="113"/>
      <c r="LN30" s="113"/>
      <c r="LO30" s="113"/>
      <c r="LP30" s="113"/>
      <c r="LQ30" s="113"/>
      <c r="LR30" s="113"/>
      <c r="LS30" s="113"/>
      <c r="LT30" s="113"/>
      <c r="LU30" s="113"/>
      <c r="LV30" s="113"/>
      <c r="LW30" s="113"/>
      <c r="LX30" s="113"/>
      <c r="LY30" s="113"/>
      <c r="LZ30" s="113"/>
      <c r="MA30" s="113">
        <f>データ!$F$11</f>
        <v>42370</v>
      </c>
      <c r="MB30" s="113"/>
      <c r="MC30" s="113"/>
      <c r="MD30" s="113"/>
      <c r="ME30" s="113"/>
      <c r="MF30" s="113"/>
      <c r="MG30" s="113"/>
      <c r="MH30" s="113"/>
      <c r="MI30" s="113"/>
      <c r="MJ30" s="113"/>
      <c r="MK30" s="113"/>
      <c r="ML30" s="113"/>
      <c r="MM30" s="113"/>
      <c r="MN30" s="113"/>
      <c r="MO30" s="113"/>
      <c r="MP30" s="113"/>
      <c r="MQ30" s="113"/>
      <c r="MR30" s="113"/>
      <c r="MS30" s="113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0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2"/>
    </row>
    <row r="31" spans="1:382" ht="13.5" customHeight="1">
      <c r="A31" s="2"/>
      <c r="B31" s="23"/>
      <c r="C31" s="5"/>
      <c r="D31" s="5"/>
      <c r="E31" s="5"/>
      <c r="F31" s="5"/>
      <c r="I31" s="29"/>
      <c r="J31" s="114" t="s">
        <v>27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6"/>
      <c r="U31" s="117">
        <f>データ!Y7</f>
        <v>0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>
        <f>データ!Z7</f>
        <v>314.89999999999998</v>
      </c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>
        <f>データ!AA7</f>
        <v>390.2</v>
      </c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>
        <f>データ!AB7</f>
        <v>440.2</v>
      </c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>
        <f>データ!AC7</f>
        <v>508.6</v>
      </c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4" t="s">
        <v>27</v>
      </c>
      <c r="EB31" s="115"/>
      <c r="EC31" s="115"/>
      <c r="ED31" s="115"/>
      <c r="EE31" s="115"/>
      <c r="EF31" s="115"/>
      <c r="EG31" s="115"/>
      <c r="EH31" s="115"/>
      <c r="EI31" s="115"/>
      <c r="EJ31" s="115"/>
      <c r="EK31" s="116"/>
      <c r="EL31" s="117">
        <f>データ!AJ7</f>
        <v>89.3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>
        <f>データ!AK7</f>
        <v>0</v>
      </c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>
        <f>データ!AL7</f>
        <v>0</v>
      </c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>
        <f>データ!AM7</f>
        <v>0</v>
      </c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>
        <f>データ!AN7</f>
        <v>0</v>
      </c>
      <c r="HK31" s="117"/>
      <c r="HL31" s="117"/>
      <c r="HM31" s="117"/>
      <c r="HN31" s="117"/>
      <c r="HO31" s="117"/>
      <c r="HP31" s="117"/>
      <c r="HQ31" s="117"/>
      <c r="HR31" s="117"/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4" t="s">
        <v>27</v>
      </c>
      <c r="IS31" s="115"/>
      <c r="IT31" s="115"/>
      <c r="IU31" s="115"/>
      <c r="IV31" s="115"/>
      <c r="IW31" s="115"/>
      <c r="IX31" s="115"/>
      <c r="IY31" s="115"/>
      <c r="IZ31" s="115"/>
      <c r="JA31" s="115"/>
      <c r="JB31" s="116"/>
      <c r="JC31" s="118">
        <f>データ!DK7</f>
        <v>0</v>
      </c>
      <c r="JD31" s="119"/>
      <c r="JE31" s="119"/>
      <c r="JF31" s="119"/>
      <c r="JG31" s="119"/>
      <c r="JH31" s="119"/>
      <c r="JI31" s="119"/>
      <c r="JJ31" s="119"/>
      <c r="JK31" s="119"/>
      <c r="JL31" s="119"/>
      <c r="JM31" s="119"/>
      <c r="JN31" s="119"/>
      <c r="JO31" s="119"/>
      <c r="JP31" s="119"/>
      <c r="JQ31" s="119"/>
      <c r="JR31" s="119"/>
      <c r="JS31" s="119"/>
      <c r="JT31" s="119"/>
      <c r="JU31" s="120"/>
      <c r="JV31" s="118">
        <f>データ!DL7</f>
        <v>664.5</v>
      </c>
      <c r="JW31" s="119"/>
      <c r="JX31" s="119"/>
      <c r="JY31" s="119"/>
      <c r="JZ31" s="119"/>
      <c r="KA31" s="119"/>
      <c r="KB31" s="119"/>
      <c r="KC31" s="119"/>
      <c r="KD31" s="119"/>
      <c r="KE31" s="119"/>
      <c r="KF31" s="119"/>
      <c r="KG31" s="119"/>
      <c r="KH31" s="119"/>
      <c r="KI31" s="119"/>
      <c r="KJ31" s="119"/>
      <c r="KK31" s="119"/>
      <c r="KL31" s="119"/>
      <c r="KM31" s="119"/>
      <c r="KN31" s="120"/>
      <c r="KO31" s="118">
        <f>データ!DM7</f>
        <v>967.7</v>
      </c>
      <c r="KP31" s="119"/>
      <c r="KQ31" s="119"/>
      <c r="KR31" s="119"/>
      <c r="KS31" s="119"/>
      <c r="KT31" s="119"/>
      <c r="KU31" s="119"/>
      <c r="KV31" s="119"/>
      <c r="KW31" s="119"/>
      <c r="KX31" s="119"/>
      <c r="KY31" s="119"/>
      <c r="KZ31" s="119"/>
      <c r="LA31" s="119"/>
      <c r="LB31" s="119"/>
      <c r="LC31" s="119"/>
      <c r="LD31" s="119"/>
      <c r="LE31" s="119"/>
      <c r="LF31" s="119"/>
      <c r="LG31" s="120"/>
      <c r="LH31" s="118">
        <f>データ!DN7</f>
        <v>883.9</v>
      </c>
      <c r="LI31" s="119"/>
      <c r="LJ31" s="119"/>
      <c r="LK31" s="119"/>
      <c r="LL31" s="119"/>
      <c r="LM31" s="119"/>
      <c r="LN31" s="119"/>
      <c r="LO31" s="119"/>
      <c r="LP31" s="119"/>
      <c r="LQ31" s="119"/>
      <c r="LR31" s="119"/>
      <c r="LS31" s="119"/>
      <c r="LT31" s="119"/>
      <c r="LU31" s="119"/>
      <c r="LV31" s="119"/>
      <c r="LW31" s="119"/>
      <c r="LX31" s="119"/>
      <c r="LY31" s="119"/>
      <c r="LZ31" s="120"/>
      <c r="MA31" s="118">
        <f>データ!DO7</f>
        <v>916.1</v>
      </c>
      <c r="MB31" s="119"/>
      <c r="MC31" s="119"/>
      <c r="MD31" s="119"/>
      <c r="ME31" s="119"/>
      <c r="MF31" s="119"/>
      <c r="MG31" s="119"/>
      <c r="MH31" s="119"/>
      <c r="MI31" s="119"/>
      <c r="MJ31" s="119"/>
      <c r="MK31" s="119"/>
      <c r="ML31" s="119"/>
      <c r="MM31" s="119"/>
      <c r="MN31" s="119"/>
      <c r="MO31" s="119"/>
      <c r="MP31" s="119"/>
      <c r="MQ31" s="119"/>
      <c r="MR31" s="119"/>
      <c r="MS31" s="120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7" t="s">
        <v>28</v>
      </c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9"/>
    </row>
    <row r="32" spans="1:382" ht="13.5" customHeight="1">
      <c r="A32" s="2"/>
      <c r="B32" s="23"/>
      <c r="C32" s="5"/>
      <c r="D32" s="5"/>
      <c r="E32" s="5"/>
      <c r="F32" s="5"/>
      <c r="G32" s="5"/>
      <c r="H32" s="5"/>
      <c r="I32" s="29"/>
      <c r="J32" s="114" t="s">
        <v>29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117">
        <f>データ!AD7</f>
        <v>393.6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>
        <f>データ!AE7</f>
        <v>407.1</v>
      </c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>
        <f>データ!AF7</f>
        <v>375.5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>
        <f>データ!AG7</f>
        <v>441.2</v>
      </c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>
        <f>データ!AH7</f>
        <v>368.2</v>
      </c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4" t="s">
        <v>29</v>
      </c>
      <c r="EB32" s="115"/>
      <c r="EC32" s="115"/>
      <c r="ED32" s="115"/>
      <c r="EE32" s="115"/>
      <c r="EF32" s="115"/>
      <c r="EG32" s="115"/>
      <c r="EH32" s="115"/>
      <c r="EI32" s="115"/>
      <c r="EJ32" s="115"/>
      <c r="EK32" s="116"/>
      <c r="EL32" s="117">
        <f>データ!AO7</f>
        <v>11.4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>
        <f>データ!AP7</f>
        <v>11</v>
      </c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>
        <f>データ!AQ7</f>
        <v>7.8</v>
      </c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>
        <f>データ!AR7</f>
        <v>6.7</v>
      </c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>
        <f>データ!AS7</f>
        <v>5.9</v>
      </c>
      <c r="HK32" s="117"/>
      <c r="HL32" s="117"/>
      <c r="HM32" s="117"/>
      <c r="HN32" s="117"/>
      <c r="HO32" s="117"/>
      <c r="HP32" s="117"/>
      <c r="HQ32" s="117"/>
      <c r="HR32" s="117"/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4" t="s">
        <v>29</v>
      </c>
      <c r="IS32" s="115"/>
      <c r="IT32" s="115"/>
      <c r="IU32" s="115"/>
      <c r="IV32" s="115"/>
      <c r="IW32" s="115"/>
      <c r="IX32" s="115"/>
      <c r="IY32" s="115"/>
      <c r="IZ32" s="115"/>
      <c r="JA32" s="115"/>
      <c r="JB32" s="116"/>
      <c r="JC32" s="118">
        <f>データ!DP7</f>
        <v>230</v>
      </c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20"/>
      <c r="JV32" s="118">
        <f>データ!DQ7</f>
        <v>244.3</v>
      </c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20"/>
      <c r="KO32" s="118">
        <f>データ!DR7</f>
        <v>238.1</v>
      </c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20"/>
      <c r="LH32" s="118">
        <f>データ!DS7</f>
        <v>261.8</v>
      </c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20"/>
      <c r="MA32" s="118">
        <f>データ!DT7</f>
        <v>268.7</v>
      </c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20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0" t="s">
        <v>131</v>
      </c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2"/>
    </row>
    <row r="33" spans="1:382" ht="13.5" customHeight="1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0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2"/>
    </row>
    <row r="34" spans="1:382" ht="13.5" customHeight="1">
      <c r="A34" s="2"/>
      <c r="B34" s="23"/>
      <c r="C34" s="25"/>
      <c r="D34" s="5"/>
      <c r="E34" s="5"/>
      <c r="F34" s="5"/>
      <c r="G34" s="5"/>
      <c r="H34" s="121" t="s">
        <v>30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25"/>
      <c r="DQ34" s="25"/>
      <c r="DR34" s="25"/>
      <c r="DS34" s="25"/>
      <c r="DT34" s="25"/>
      <c r="DU34" s="25"/>
      <c r="DV34" s="25"/>
      <c r="DW34" s="25"/>
      <c r="DX34" s="25"/>
      <c r="DY34" s="121" t="s">
        <v>31</v>
      </c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25"/>
      <c r="IH34" s="25"/>
      <c r="II34" s="25"/>
      <c r="IJ34" s="26"/>
      <c r="IK34" s="33"/>
      <c r="IL34" s="25"/>
      <c r="IM34" s="25"/>
      <c r="IN34" s="25"/>
      <c r="IO34" s="25"/>
      <c r="IP34" s="121" t="s">
        <v>32</v>
      </c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25"/>
      <c r="MX34" s="25"/>
      <c r="MY34" s="25"/>
      <c r="MZ34" s="25"/>
      <c r="NA34" s="25"/>
      <c r="NB34" s="26"/>
      <c r="NC34" s="2"/>
      <c r="ND34" s="110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2"/>
    </row>
    <row r="35" spans="1:382" ht="13.5" customHeight="1">
      <c r="A35" s="2"/>
      <c r="B35" s="23"/>
      <c r="C35" s="25"/>
      <c r="D35" s="5"/>
      <c r="E35" s="5"/>
      <c r="F35" s="5"/>
      <c r="G35" s="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25"/>
      <c r="DQ35" s="25"/>
      <c r="DR35" s="25"/>
      <c r="DS35" s="25"/>
      <c r="DT35" s="25"/>
      <c r="DU35" s="25"/>
      <c r="DV35" s="25"/>
      <c r="DW35" s="25"/>
      <c r="DX35" s="25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25"/>
      <c r="IH35" s="25"/>
      <c r="II35" s="25"/>
      <c r="IJ35" s="26"/>
      <c r="IK35" s="34"/>
      <c r="IL35" s="17"/>
      <c r="IM35" s="17"/>
      <c r="IN35" s="17"/>
      <c r="IO35" s="17"/>
      <c r="IP35" s="102"/>
      <c r="IQ35" s="102"/>
      <c r="IR35" s="102"/>
      <c r="IS35" s="102"/>
      <c r="IT35" s="102"/>
      <c r="IU35" s="102"/>
      <c r="IV35" s="102"/>
      <c r="IW35" s="102"/>
      <c r="IX35" s="102"/>
      <c r="IY35" s="102"/>
      <c r="IZ35" s="102"/>
      <c r="JA35" s="102"/>
      <c r="JB35" s="102"/>
      <c r="JC35" s="102"/>
      <c r="JD35" s="102"/>
      <c r="JE35" s="102"/>
      <c r="JF35" s="102"/>
      <c r="JG35" s="102"/>
      <c r="JH35" s="102"/>
      <c r="JI35" s="102"/>
      <c r="JJ35" s="102"/>
      <c r="JK35" s="102"/>
      <c r="JL35" s="102"/>
      <c r="JM35" s="102"/>
      <c r="JN35" s="102"/>
      <c r="JO35" s="102"/>
      <c r="JP35" s="102"/>
      <c r="JQ35" s="102"/>
      <c r="JR35" s="102"/>
      <c r="JS35" s="102"/>
      <c r="JT35" s="102"/>
      <c r="JU35" s="102"/>
      <c r="JV35" s="102"/>
      <c r="JW35" s="102"/>
      <c r="JX35" s="102"/>
      <c r="JY35" s="102"/>
      <c r="JZ35" s="102"/>
      <c r="KA35" s="102"/>
      <c r="KB35" s="102"/>
      <c r="KC35" s="102"/>
      <c r="KD35" s="102"/>
      <c r="KE35" s="102"/>
      <c r="KF35" s="102"/>
      <c r="KG35" s="102"/>
      <c r="KH35" s="102"/>
      <c r="KI35" s="102"/>
      <c r="KJ35" s="102"/>
      <c r="KK35" s="102"/>
      <c r="KL35" s="102"/>
      <c r="KM35" s="102"/>
      <c r="KN35" s="102"/>
      <c r="KO35" s="102"/>
      <c r="KP35" s="102"/>
      <c r="KQ35" s="102"/>
      <c r="KR35" s="102"/>
      <c r="KS35" s="102"/>
      <c r="KT35" s="102"/>
      <c r="KU35" s="102"/>
      <c r="KV35" s="102"/>
      <c r="KW35" s="102"/>
      <c r="KX35" s="102"/>
      <c r="KY35" s="102"/>
      <c r="KZ35" s="102"/>
      <c r="LA35" s="102"/>
      <c r="LB35" s="102"/>
      <c r="LC35" s="102"/>
      <c r="LD35" s="102"/>
      <c r="LE35" s="102"/>
      <c r="LF35" s="102"/>
      <c r="LG35" s="102"/>
      <c r="LH35" s="102"/>
      <c r="LI35" s="102"/>
      <c r="LJ35" s="102"/>
      <c r="LK35" s="102"/>
      <c r="LL35" s="102"/>
      <c r="LM35" s="102"/>
      <c r="LN35" s="102"/>
      <c r="LO35" s="102"/>
      <c r="LP35" s="102"/>
      <c r="LQ35" s="102"/>
      <c r="LR35" s="102"/>
      <c r="LS35" s="102"/>
      <c r="LT35" s="102"/>
      <c r="LU35" s="102"/>
      <c r="LV35" s="102"/>
      <c r="LW35" s="102"/>
      <c r="LX35" s="102"/>
      <c r="LY35" s="102"/>
      <c r="LZ35" s="102"/>
      <c r="MA35" s="102"/>
      <c r="MB35" s="102"/>
      <c r="MC35" s="102"/>
      <c r="MD35" s="102"/>
      <c r="ME35" s="102"/>
      <c r="MF35" s="102"/>
      <c r="MG35" s="102"/>
      <c r="MH35" s="102"/>
      <c r="MI35" s="102"/>
      <c r="MJ35" s="102"/>
      <c r="MK35" s="102"/>
      <c r="ML35" s="102"/>
      <c r="MM35" s="102"/>
      <c r="MN35" s="102"/>
      <c r="MO35" s="102"/>
      <c r="MP35" s="102"/>
      <c r="MQ35" s="102"/>
      <c r="MR35" s="102"/>
      <c r="MS35" s="102"/>
      <c r="MT35" s="102"/>
      <c r="MU35" s="102"/>
      <c r="MV35" s="102"/>
      <c r="MW35" s="17"/>
      <c r="MX35" s="17"/>
      <c r="MY35" s="17"/>
      <c r="MZ35" s="17"/>
      <c r="NA35" s="17"/>
      <c r="NB35" s="18"/>
      <c r="NC35" s="2"/>
      <c r="ND35" s="110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2"/>
    </row>
    <row r="36" spans="1:382" ht="13.5" customHeight="1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0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2"/>
    </row>
    <row r="37" spans="1:382" ht="13.5" customHeight="1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0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2"/>
    </row>
    <row r="38" spans="1:382" ht="13.5" customHeight="1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0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2"/>
    </row>
    <row r="39" spans="1:382" ht="13.5" customHeight="1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0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2"/>
    </row>
    <row r="40" spans="1:382" ht="13.5" customHeight="1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0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2"/>
    </row>
    <row r="41" spans="1:382" ht="13.5" customHeight="1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0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2"/>
    </row>
    <row r="42" spans="1:382" ht="13.5" customHeight="1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0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2"/>
    </row>
    <row r="43" spans="1:382" ht="13.5" customHeight="1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0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2"/>
    </row>
    <row r="44" spans="1:382" ht="13.5" customHeight="1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0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2"/>
    </row>
    <row r="45" spans="1:382" ht="13.5" customHeight="1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0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2"/>
    </row>
    <row r="46" spans="1:382" ht="13.5" customHeight="1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0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2"/>
    </row>
    <row r="47" spans="1:382" ht="13.5" customHeight="1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0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2"/>
    </row>
    <row r="48" spans="1:382" ht="13.5" customHeight="1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7" t="s">
        <v>33</v>
      </c>
      <c r="NE48" s="108"/>
      <c r="NF48" s="108"/>
      <c r="NG48" s="108"/>
      <c r="NH48" s="108"/>
      <c r="NI48" s="108"/>
      <c r="NJ48" s="108"/>
      <c r="NK48" s="108"/>
      <c r="NL48" s="108"/>
      <c r="NM48" s="108"/>
      <c r="NN48" s="108"/>
      <c r="NO48" s="108"/>
      <c r="NP48" s="108"/>
      <c r="NQ48" s="108"/>
      <c r="NR48" s="109"/>
    </row>
    <row r="49" spans="1:382" ht="13.5" customHeight="1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10" t="s">
        <v>132</v>
      </c>
      <c r="NE49" s="111"/>
      <c r="NF49" s="111"/>
      <c r="NG49" s="111"/>
      <c r="NH49" s="111"/>
      <c r="NI49" s="111"/>
      <c r="NJ49" s="111"/>
      <c r="NK49" s="111"/>
      <c r="NL49" s="111"/>
      <c r="NM49" s="111"/>
      <c r="NN49" s="111"/>
      <c r="NO49" s="111"/>
      <c r="NP49" s="111"/>
      <c r="NQ49" s="111"/>
      <c r="NR49" s="112"/>
    </row>
    <row r="50" spans="1:382" ht="13.5" customHeight="1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10"/>
      <c r="NE50" s="111"/>
      <c r="NF50" s="111"/>
      <c r="NG50" s="111"/>
      <c r="NH50" s="111"/>
      <c r="NI50" s="111"/>
      <c r="NJ50" s="111"/>
      <c r="NK50" s="111"/>
      <c r="NL50" s="111"/>
      <c r="NM50" s="111"/>
      <c r="NN50" s="111"/>
      <c r="NO50" s="111"/>
      <c r="NP50" s="111"/>
      <c r="NQ50" s="111"/>
      <c r="NR50" s="112"/>
    </row>
    <row r="51" spans="1:382" ht="13.5" customHeight="1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3">
        <f>データ!$B$11</f>
        <v>40909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>
        <f>データ!$C$11</f>
        <v>41275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>
        <f>データ!$D$11</f>
        <v>41640</v>
      </c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>
        <f>データ!$E$11</f>
        <v>42005</v>
      </c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>
        <f>データ!$F$11</f>
        <v>42370</v>
      </c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3">
        <f>データ!$B$11</f>
        <v>40909</v>
      </c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>
        <f>データ!$C$11</f>
        <v>41275</v>
      </c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>
        <f>データ!$D$11</f>
        <v>41640</v>
      </c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>
        <f>データ!$E$11</f>
        <v>42005</v>
      </c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>
        <f>データ!$F$11</f>
        <v>42370</v>
      </c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3">
        <f>データ!$B$11</f>
        <v>40909</v>
      </c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>
        <f>データ!$C$11</f>
        <v>41275</v>
      </c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>
        <f>データ!$D$11</f>
        <v>41640</v>
      </c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>
        <f>データ!$E$11</f>
        <v>42005</v>
      </c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>
        <f>データ!$F$11</f>
        <v>42370</v>
      </c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10"/>
      <c r="NE51" s="111"/>
      <c r="NF51" s="111"/>
      <c r="NG51" s="111"/>
      <c r="NH51" s="111"/>
      <c r="NI51" s="111"/>
      <c r="NJ51" s="111"/>
      <c r="NK51" s="111"/>
      <c r="NL51" s="111"/>
      <c r="NM51" s="111"/>
      <c r="NN51" s="111"/>
      <c r="NO51" s="111"/>
      <c r="NP51" s="111"/>
      <c r="NQ51" s="111"/>
      <c r="NR51" s="112"/>
    </row>
    <row r="52" spans="1:382" ht="13.5" customHeight="1">
      <c r="A52" s="2"/>
      <c r="B52" s="23"/>
      <c r="C52" s="5"/>
      <c r="D52" s="5"/>
      <c r="E52" s="5"/>
      <c r="F52" s="5"/>
      <c r="G52" s="35"/>
      <c r="H52" s="35"/>
      <c r="I52" s="29"/>
      <c r="J52" s="114" t="s">
        <v>27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25" t="str">
        <f>データ!AU7</f>
        <v>-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データ!AV7</f>
        <v>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データ!AW7</f>
        <v>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データ!AX7</f>
        <v>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データ!AY7</f>
        <v>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4" t="s">
        <v>27</v>
      </c>
      <c r="EB52" s="115"/>
      <c r="EC52" s="115"/>
      <c r="ED52" s="115"/>
      <c r="EE52" s="115"/>
      <c r="EF52" s="115"/>
      <c r="EG52" s="115"/>
      <c r="EH52" s="115"/>
      <c r="EI52" s="115"/>
      <c r="EJ52" s="115"/>
      <c r="EK52" s="116"/>
      <c r="EL52" s="117">
        <f>データ!BF7</f>
        <v>0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117"/>
      <c r="FD52" s="117"/>
      <c r="FE52" s="117">
        <f>データ!BG7</f>
        <v>68.2</v>
      </c>
      <c r="FF52" s="117"/>
      <c r="FG52" s="117"/>
      <c r="FH52" s="117"/>
      <c r="FI52" s="117"/>
      <c r="FJ52" s="117"/>
      <c r="FK52" s="117"/>
      <c r="FL52" s="117"/>
      <c r="FM52" s="117"/>
      <c r="FN52" s="117"/>
      <c r="FO52" s="117"/>
      <c r="FP52" s="117"/>
      <c r="FQ52" s="117"/>
      <c r="FR52" s="117"/>
      <c r="FS52" s="117"/>
      <c r="FT52" s="117"/>
      <c r="FU52" s="117"/>
      <c r="FV52" s="117"/>
      <c r="FW52" s="117"/>
      <c r="FX52" s="117">
        <f>データ!BH7</f>
        <v>74.400000000000006</v>
      </c>
      <c r="FY52" s="117"/>
      <c r="FZ52" s="117"/>
      <c r="GA52" s="117"/>
      <c r="GB52" s="117"/>
      <c r="GC52" s="117"/>
      <c r="GD52" s="117"/>
      <c r="GE52" s="117"/>
      <c r="GF52" s="117"/>
      <c r="GG52" s="117"/>
      <c r="GH52" s="117"/>
      <c r="GI52" s="117"/>
      <c r="GJ52" s="117"/>
      <c r="GK52" s="117"/>
      <c r="GL52" s="117"/>
      <c r="GM52" s="117"/>
      <c r="GN52" s="117"/>
      <c r="GO52" s="117"/>
      <c r="GP52" s="117"/>
      <c r="GQ52" s="117">
        <f>データ!BI7</f>
        <v>77.3</v>
      </c>
      <c r="GR52" s="117"/>
      <c r="GS52" s="117"/>
      <c r="GT52" s="117"/>
      <c r="GU52" s="117"/>
      <c r="GV52" s="117"/>
      <c r="GW52" s="117"/>
      <c r="GX52" s="117"/>
      <c r="GY52" s="117"/>
      <c r="GZ52" s="117"/>
      <c r="HA52" s="117"/>
      <c r="HB52" s="117"/>
      <c r="HC52" s="117"/>
      <c r="HD52" s="117"/>
      <c r="HE52" s="117"/>
      <c r="HF52" s="117"/>
      <c r="HG52" s="117"/>
      <c r="HH52" s="117"/>
      <c r="HI52" s="117"/>
      <c r="HJ52" s="117">
        <f>データ!BJ7</f>
        <v>80.3</v>
      </c>
      <c r="HK52" s="117"/>
      <c r="HL52" s="117"/>
      <c r="HM52" s="117"/>
      <c r="HN52" s="117"/>
      <c r="HO52" s="117"/>
      <c r="HP52" s="117"/>
      <c r="HQ52" s="117"/>
      <c r="HR52" s="117"/>
      <c r="HS52" s="117"/>
      <c r="HT52" s="117"/>
      <c r="HU52" s="117"/>
      <c r="HV52" s="117"/>
      <c r="HW52" s="117"/>
      <c r="HX52" s="117"/>
      <c r="HY52" s="117"/>
      <c r="HZ52" s="117"/>
      <c r="IA52" s="117"/>
      <c r="IB52" s="117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4" t="s">
        <v>27</v>
      </c>
      <c r="IS52" s="115"/>
      <c r="IT52" s="115"/>
      <c r="IU52" s="115"/>
      <c r="IV52" s="115"/>
      <c r="IW52" s="115"/>
      <c r="IX52" s="115"/>
      <c r="IY52" s="115"/>
      <c r="IZ52" s="115"/>
      <c r="JA52" s="115"/>
      <c r="JB52" s="116"/>
      <c r="JC52" s="125">
        <f>データ!BQ7</f>
        <v>-48782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データ!BR7</f>
        <v>5484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データ!BS7</f>
        <v>7261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データ!BT7</f>
        <v>8705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データ!BU7</f>
        <v>10321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10"/>
      <c r="NE52" s="111"/>
      <c r="NF52" s="111"/>
      <c r="NG52" s="111"/>
      <c r="NH52" s="111"/>
      <c r="NI52" s="111"/>
      <c r="NJ52" s="111"/>
      <c r="NK52" s="111"/>
      <c r="NL52" s="111"/>
      <c r="NM52" s="111"/>
      <c r="NN52" s="111"/>
      <c r="NO52" s="111"/>
      <c r="NP52" s="111"/>
      <c r="NQ52" s="111"/>
      <c r="NR52" s="112"/>
    </row>
    <row r="53" spans="1:382" ht="13.5" customHeight="1">
      <c r="A53" s="2"/>
      <c r="B53" s="23"/>
      <c r="C53" s="5"/>
      <c r="D53" s="5"/>
      <c r="E53" s="5"/>
      <c r="F53" s="5"/>
      <c r="G53" s="5"/>
      <c r="H53" s="5"/>
      <c r="I53" s="29"/>
      <c r="J53" s="114" t="s">
        <v>29</v>
      </c>
      <c r="K53" s="115"/>
      <c r="L53" s="115"/>
      <c r="M53" s="115"/>
      <c r="N53" s="115"/>
      <c r="O53" s="115"/>
      <c r="P53" s="115"/>
      <c r="Q53" s="115"/>
      <c r="R53" s="115"/>
      <c r="S53" s="115"/>
      <c r="T53" s="116"/>
      <c r="U53" s="125">
        <f>データ!AZ7</f>
        <v>105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データ!BA7</f>
        <v>61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データ!BB7</f>
        <v>40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データ!BC7</f>
        <v>27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データ!BD7</f>
        <v>29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4" t="s">
        <v>29</v>
      </c>
      <c r="EB53" s="115"/>
      <c r="EC53" s="115"/>
      <c r="ED53" s="115"/>
      <c r="EE53" s="115"/>
      <c r="EF53" s="115"/>
      <c r="EG53" s="115"/>
      <c r="EH53" s="115"/>
      <c r="EI53" s="115"/>
      <c r="EJ53" s="115"/>
      <c r="EK53" s="116"/>
      <c r="EL53" s="117">
        <f>データ!BK7</f>
        <v>51.9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>
        <f>データ!BL7</f>
        <v>59.2</v>
      </c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>
        <f>データ!BM7</f>
        <v>64.5</v>
      </c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>
        <f>データ!BN7</f>
        <v>60</v>
      </c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>
        <f>データ!BO7</f>
        <v>52.8</v>
      </c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4" t="s">
        <v>29</v>
      </c>
      <c r="IS53" s="115"/>
      <c r="IT53" s="115"/>
      <c r="IU53" s="115"/>
      <c r="IV53" s="115"/>
      <c r="IW53" s="115"/>
      <c r="IX53" s="115"/>
      <c r="IY53" s="115"/>
      <c r="IZ53" s="115"/>
      <c r="JA53" s="115"/>
      <c r="JB53" s="116"/>
      <c r="JC53" s="125">
        <f>データ!BV7</f>
        <v>6188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データ!BW7</f>
        <v>7011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データ!BX7</f>
        <v>7612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データ!BY7</f>
        <v>7104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データ!BZ7</f>
        <v>7407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10"/>
      <c r="NE53" s="111"/>
      <c r="NF53" s="111"/>
      <c r="NG53" s="111"/>
      <c r="NH53" s="111"/>
      <c r="NI53" s="111"/>
      <c r="NJ53" s="111"/>
      <c r="NK53" s="111"/>
      <c r="NL53" s="111"/>
      <c r="NM53" s="111"/>
      <c r="NN53" s="111"/>
      <c r="NO53" s="111"/>
      <c r="NP53" s="111"/>
      <c r="NQ53" s="111"/>
      <c r="NR53" s="112"/>
    </row>
    <row r="54" spans="1:382" ht="13.5" customHeight="1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10"/>
      <c r="NE54" s="111"/>
      <c r="NF54" s="111"/>
      <c r="NG54" s="111"/>
      <c r="NH54" s="111"/>
      <c r="NI54" s="111"/>
      <c r="NJ54" s="111"/>
      <c r="NK54" s="111"/>
      <c r="NL54" s="111"/>
      <c r="NM54" s="111"/>
      <c r="NN54" s="111"/>
      <c r="NO54" s="111"/>
      <c r="NP54" s="111"/>
      <c r="NQ54" s="111"/>
      <c r="NR54" s="112"/>
    </row>
    <row r="55" spans="1:382" ht="13.5" customHeight="1">
      <c r="A55" s="2"/>
      <c r="B55" s="23"/>
      <c r="C55" s="25"/>
      <c r="D55" s="5"/>
      <c r="E55" s="5"/>
      <c r="F55" s="5"/>
      <c r="G55" s="5"/>
      <c r="H55" s="121" t="s">
        <v>34</v>
      </c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25"/>
      <c r="DQ55" s="25"/>
      <c r="DR55" s="25"/>
      <c r="DS55" s="25"/>
      <c r="DT55" s="25"/>
      <c r="DU55" s="25"/>
      <c r="DV55" s="25"/>
      <c r="DW55" s="25"/>
      <c r="DX55" s="25"/>
      <c r="DY55" s="121" t="s">
        <v>35</v>
      </c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25"/>
      <c r="IH55" s="25"/>
      <c r="II55" s="25"/>
      <c r="IJ55" s="25"/>
      <c r="IK55" s="25"/>
      <c r="IL55" s="25"/>
      <c r="IM55" s="25"/>
      <c r="IN55" s="25"/>
      <c r="IO55" s="25"/>
      <c r="IP55" s="121" t="s">
        <v>36</v>
      </c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5"/>
      <c r="MX55" s="5"/>
      <c r="MY55" s="5"/>
      <c r="MZ55" s="25"/>
      <c r="NA55" s="25"/>
      <c r="NB55" s="24"/>
      <c r="NC55" s="2"/>
      <c r="ND55" s="110"/>
      <c r="NE55" s="111"/>
      <c r="NF55" s="111"/>
      <c r="NG55" s="111"/>
      <c r="NH55" s="111"/>
      <c r="NI55" s="111"/>
      <c r="NJ55" s="111"/>
      <c r="NK55" s="111"/>
      <c r="NL55" s="111"/>
      <c r="NM55" s="111"/>
      <c r="NN55" s="111"/>
      <c r="NO55" s="111"/>
      <c r="NP55" s="111"/>
      <c r="NQ55" s="111"/>
      <c r="NR55" s="112"/>
    </row>
    <row r="56" spans="1:382" ht="13.5" customHeight="1">
      <c r="A56" s="2"/>
      <c r="B56" s="23"/>
      <c r="C56" s="25"/>
      <c r="D56" s="5"/>
      <c r="E56" s="5"/>
      <c r="F56" s="5"/>
      <c r="G56" s="5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25"/>
      <c r="DQ56" s="25"/>
      <c r="DR56" s="25"/>
      <c r="DS56" s="25"/>
      <c r="DT56" s="25"/>
      <c r="DU56" s="25"/>
      <c r="DV56" s="25"/>
      <c r="DW56" s="25"/>
      <c r="DX56" s="25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25"/>
      <c r="IH56" s="25"/>
      <c r="II56" s="25"/>
      <c r="IJ56" s="25"/>
      <c r="IK56" s="25"/>
      <c r="IL56" s="25"/>
      <c r="IM56" s="25"/>
      <c r="IN56" s="25"/>
      <c r="IO56" s="25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5"/>
      <c r="MX56" s="5"/>
      <c r="MY56" s="5"/>
      <c r="MZ56" s="25"/>
      <c r="NA56" s="25"/>
      <c r="NB56" s="24"/>
      <c r="NC56" s="2"/>
      <c r="ND56" s="110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2"/>
    </row>
    <row r="57" spans="1:382" ht="13.5" customHeight="1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10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2"/>
    </row>
    <row r="58" spans="1:382" ht="13.5" customHeight="1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10"/>
      <c r="NE58" s="111"/>
      <c r="NF58" s="111"/>
      <c r="NG58" s="111"/>
      <c r="NH58" s="111"/>
      <c r="NI58" s="111"/>
      <c r="NJ58" s="111"/>
      <c r="NK58" s="111"/>
      <c r="NL58" s="111"/>
      <c r="NM58" s="111"/>
      <c r="NN58" s="111"/>
      <c r="NO58" s="111"/>
      <c r="NP58" s="111"/>
      <c r="NQ58" s="111"/>
      <c r="NR58" s="112"/>
    </row>
    <row r="59" spans="1:382" ht="13.5" customHeight="1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10"/>
      <c r="NE59" s="111"/>
      <c r="NF59" s="111"/>
      <c r="NG59" s="111"/>
      <c r="NH59" s="111"/>
      <c r="NI59" s="111"/>
      <c r="NJ59" s="111"/>
      <c r="NK59" s="111"/>
      <c r="NL59" s="111"/>
      <c r="NM59" s="111"/>
      <c r="NN59" s="111"/>
      <c r="NO59" s="111"/>
      <c r="NP59" s="111"/>
      <c r="NQ59" s="111"/>
      <c r="NR59" s="112"/>
    </row>
    <row r="60" spans="1:382" ht="13.5" customHeight="1">
      <c r="A60" s="24"/>
      <c r="B60" s="20"/>
      <c r="C60" s="21"/>
      <c r="D60" s="21"/>
      <c r="E60" s="21"/>
      <c r="F60" s="21"/>
      <c r="G60" s="21"/>
      <c r="H60" s="105" t="s">
        <v>37</v>
      </c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21"/>
      <c r="MX60" s="21"/>
      <c r="MY60" s="21"/>
      <c r="MZ60" s="21"/>
      <c r="NA60" s="21"/>
      <c r="NB60" s="22"/>
      <c r="NC60" s="2"/>
      <c r="ND60" s="110"/>
      <c r="NE60" s="111"/>
      <c r="NF60" s="111"/>
      <c r="NG60" s="111"/>
      <c r="NH60" s="111"/>
      <c r="NI60" s="111"/>
      <c r="NJ60" s="111"/>
      <c r="NK60" s="111"/>
      <c r="NL60" s="111"/>
      <c r="NM60" s="111"/>
      <c r="NN60" s="111"/>
      <c r="NO60" s="111"/>
      <c r="NP60" s="111"/>
      <c r="NQ60" s="111"/>
      <c r="NR60" s="112"/>
    </row>
    <row r="61" spans="1:382" ht="13.5" customHeight="1">
      <c r="A61" s="24"/>
      <c r="B61" s="20"/>
      <c r="C61" s="21"/>
      <c r="D61" s="21"/>
      <c r="E61" s="21"/>
      <c r="F61" s="21"/>
      <c r="G61" s="21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6"/>
      <c r="HO61" s="106"/>
      <c r="HP61" s="106"/>
      <c r="HQ61" s="106"/>
      <c r="HR61" s="106"/>
      <c r="HS61" s="106"/>
      <c r="HT61" s="106"/>
      <c r="HU61" s="106"/>
      <c r="HV61" s="106"/>
      <c r="HW61" s="106"/>
      <c r="HX61" s="106"/>
      <c r="HY61" s="106"/>
      <c r="HZ61" s="106"/>
      <c r="IA61" s="106"/>
      <c r="IB61" s="106"/>
      <c r="IC61" s="106"/>
      <c r="ID61" s="106"/>
      <c r="IE61" s="106"/>
      <c r="IF61" s="106"/>
      <c r="IG61" s="106"/>
      <c r="IH61" s="106"/>
      <c r="II61" s="106"/>
      <c r="IJ61" s="106"/>
      <c r="IK61" s="106"/>
      <c r="IL61" s="106"/>
      <c r="IM61" s="106"/>
      <c r="IN61" s="106"/>
      <c r="IO61" s="106"/>
      <c r="IP61" s="106"/>
      <c r="IQ61" s="106"/>
      <c r="IR61" s="106"/>
      <c r="IS61" s="106"/>
      <c r="IT61" s="106"/>
      <c r="IU61" s="106"/>
      <c r="IV61" s="106"/>
      <c r="IW61" s="106"/>
      <c r="IX61" s="106"/>
      <c r="IY61" s="106"/>
      <c r="IZ61" s="106"/>
      <c r="JA61" s="106"/>
      <c r="JB61" s="106"/>
      <c r="JC61" s="106"/>
      <c r="JD61" s="106"/>
      <c r="JE61" s="106"/>
      <c r="JF61" s="106"/>
      <c r="JG61" s="106"/>
      <c r="JH61" s="106"/>
      <c r="JI61" s="106"/>
      <c r="JJ61" s="106"/>
      <c r="JK61" s="106"/>
      <c r="JL61" s="106"/>
      <c r="JM61" s="106"/>
      <c r="JN61" s="106"/>
      <c r="JO61" s="106"/>
      <c r="JP61" s="106"/>
      <c r="JQ61" s="106"/>
      <c r="JR61" s="106"/>
      <c r="JS61" s="106"/>
      <c r="JT61" s="106"/>
      <c r="JU61" s="106"/>
      <c r="JV61" s="106"/>
      <c r="JW61" s="106"/>
      <c r="JX61" s="106"/>
      <c r="JY61" s="106"/>
      <c r="JZ61" s="106"/>
      <c r="KA61" s="106"/>
      <c r="KB61" s="106"/>
      <c r="KC61" s="106"/>
      <c r="KD61" s="106"/>
      <c r="KE61" s="106"/>
      <c r="KF61" s="106"/>
      <c r="KG61" s="106"/>
      <c r="KH61" s="106"/>
      <c r="KI61" s="106"/>
      <c r="KJ61" s="106"/>
      <c r="KK61" s="106"/>
      <c r="KL61" s="106"/>
      <c r="KM61" s="106"/>
      <c r="KN61" s="106"/>
      <c r="KO61" s="106"/>
      <c r="KP61" s="106"/>
      <c r="KQ61" s="106"/>
      <c r="KR61" s="106"/>
      <c r="KS61" s="106"/>
      <c r="KT61" s="106"/>
      <c r="KU61" s="106"/>
      <c r="KV61" s="106"/>
      <c r="KW61" s="106"/>
      <c r="KX61" s="106"/>
      <c r="KY61" s="106"/>
      <c r="KZ61" s="106"/>
      <c r="LA61" s="106"/>
      <c r="LB61" s="106"/>
      <c r="LC61" s="106"/>
      <c r="LD61" s="106"/>
      <c r="LE61" s="106"/>
      <c r="LF61" s="106"/>
      <c r="LG61" s="106"/>
      <c r="LH61" s="106"/>
      <c r="LI61" s="106"/>
      <c r="LJ61" s="106"/>
      <c r="LK61" s="106"/>
      <c r="LL61" s="106"/>
      <c r="LM61" s="106"/>
      <c r="LN61" s="106"/>
      <c r="LO61" s="106"/>
      <c r="LP61" s="106"/>
      <c r="LQ61" s="106"/>
      <c r="LR61" s="106"/>
      <c r="LS61" s="106"/>
      <c r="LT61" s="106"/>
      <c r="LU61" s="106"/>
      <c r="LV61" s="106"/>
      <c r="LW61" s="106"/>
      <c r="LX61" s="106"/>
      <c r="LY61" s="106"/>
      <c r="LZ61" s="106"/>
      <c r="MA61" s="106"/>
      <c r="MB61" s="106"/>
      <c r="MC61" s="106"/>
      <c r="MD61" s="106"/>
      <c r="ME61" s="106"/>
      <c r="MF61" s="106"/>
      <c r="MG61" s="106"/>
      <c r="MH61" s="106"/>
      <c r="MI61" s="106"/>
      <c r="MJ61" s="106"/>
      <c r="MK61" s="106"/>
      <c r="ML61" s="106"/>
      <c r="MM61" s="106"/>
      <c r="MN61" s="106"/>
      <c r="MO61" s="106"/>
      <c r="MP61" s="106"/>
      <c r="MQ61" s="106"/>
      <c r="MR61" s="106"/>
      <c r="MS61" s="106"/>
      <c r="MT61" s="106"/>
      <c r="MU61" s="106"/>
      <c r="MV61" s="106"/>
      <c r="MW61" s="21"/>
      <c r="MX61" s="21"/>
      <c r="MY61" s="21"/>
      <c r="MZ61" s="21"/>
      <c r="NA61" s="21"/>
      <c r="NB61" s="22"/>
      <c r="NC61" s="2"/>
      <c r="ND61" s="110"/>
      <c r="NE61" s="111"/>
      <c r="NF61" s="111"/>
      <c r="NG61" s="111"/>
      <c r="NH61" s="111"/>
      <c r="NI61" s="111"/>
      <c r="NJ61" s="111"/>
      <c r="NK61" s="111"/>
      <c r="NL61" s="111"/>
      <c r="NM61" s="111"/>
      <c r="NN61" s="111"/>
      <c r="NO61" s="111"/>
      <c r="NP61" s="111"/>
      <c r="NQ61" s="111"/>
      <c r="NR61" s="112"/>
    </row>
    <row r="62" spans="1:382" ht="13.5" customHeight="1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10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112"/>
    </row>
    <row r="63" spans="1:382" ht="13.5" customHeight="1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26" t="s">
        <v>38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10"/>
      <c r="NE63" s="111"/>
      <c r="NF63" s="111"/>
      <c r="NG63" s="111"/>
      <c r="NH63" s="111"/>
      <c r="NI63" s="111"/>
      <c r="NJ63" s="111"/>
      <c r="NK63" s="111"/>
      <c r="NL63" s="111"/>
      <c r="NM63" s="111"/>
      <c r="NN63" s="111"/>
      <c r="NO63" s="111"/>
      <c r="NP63" s="111"/>
      <c r="NQ63" s="111"/>
      <c r="NR63" s="112"/>
    </row>
    <row r="64" spans="1:382" ht="13.5" customHeight="1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7" t="s">
        <v>39</v>
      </c>
      <c r="NE65" s="108"/>
      <c r="NF65" s="108"/>
      <c r="NG65" s="108"/>
      <c r="NH65" s="108"/>
      <c r="NI65" s="108"/>
      <c r="NJ65" s="108"/>
      <c r="NK65" s="108"/>
      <c r="NL65" s="108"/>
      <c r="NM65" s="108"/>
      <c r="NN65" s="108"/>
      <c r="NO65" s="108"/>
      <c r="NP65" s="108"/>
      <c r="NQ65" s="108"/>
      <c r="NR65" s="109"/>
    </row>
    <row r="66" spans="1:382" ht="13.5" customHeight="1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10" t="s">
        <v>133</v>
      </c>
      <c r="NE66" s="111"/>
      <c r="NF66" s="111"/>
      <c r="NG66" s="111"/>
      <c r="NH66" s="111"/>
      <c r="NI66" s="111"/>
      <c r="NJ66" s="111"/>
      <c r="NK66" s="111"/>
      <c r="NL66" s="111"/>
      <c r="NM66" s="111"/>
      <c r="NN66" s="111"/>
      <c r="NO66" s="111"/>
      <c r="NP66" s="111"/>
      <c r="NQ66" s="111"/>
      <c r="NR66" s="112"/>
    </row>
    <row r="67" spans="1:382" ht="13.5" customHeight="1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27">
        <f>データ!CM7</f>
        <v>951792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10"/>
      <c r="NE67" s="111"/>
      <c r="NF67" s="111"/>
      <c r="NG67" s="111"/>
      <c r="NH67" s="111"/>
      <c r="NI67" s="111"/>
      <c r="NJ67" s="111"/>
      <c r="NK67" s="111"/>
      <c r="NL67" s="111"/>
      <c r="NM67" s="111"/>
      <c r="NN67" s="111"/>
      <c r="NO67" s="111"/>
      <c r="NP67" s="111"/>
      <c r="NQ67" s="111"/>
      <c r="NR67" s="112"/>
    </row>
    <row r="68" spans="1:382" ht="13.5" customHeight="1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10"/>
      <c r="NE68" s="111"/>
      <c r="NF68" s="111"/>
      <c r="NG68" s="111"/>
      <c r="NH68" s="111"/>
      <c r="NI68" s="111"/>
      <c r="NJ68" s="111"/>
      <c r="NK68" s="111"/>
      <c r="NL68" s="111"/>
      <c r="NM68" s="111"/>
      <c r="NN68" s="111"/>
      <c r="NO68" s="111"/>
      <c r="NP68" s="111"/>
      <c r="NQ68" s="111"/>
      <c r="NR68" s="112"/>
    </row>
    <row r="69" spans="1:382" ht="13.5" customHeight="1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10"/>
      <c r="NE69" s="111"/>
      <c r="NF69" s="111"/>
      <c r="NG69" s="111"/>
      <c r="NH69" s="111"/>
      <c r="NI69" s="111"/>
      <c r="NJ69" s="111"/>
      <c r="NK69" s="111"/>
      <c r="NL69" s="111"/>
      <c r="NM69" s="111"/>
      <c r="NN69" s="111"/>
      <c r="NO69" s="111"/>
      <c r="NP69" s="111"/>
      <c r="NQ69" s="111"/>
      <c r="NR69" s="112"/>
    </row>
    <row r="70" spans="1:382" ht="13.5" customHeight="1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10"/>
      <c r="NE70" s="111"/>
      <c r="NF70" s="111"/>
      <c r="NG70" s="111"/>
      <c r="NH70" s="111"/>
      <c r="NI70" s="111"/>
      <c r="NJ70" s="111"/>
      <c r="NK70" s="111"/>
      <c r="NL70" s="111"/>
      <c r="NM70" s="111"/>
      <c r="NN70" s="111"/>
      <c r="NO70" s="111"/>
      <c r="NP70" s="111"/>
      <c r="NQ70" s="111"/>
      <c r="NR70" s="112"/>
    </row>
    <row r="71" spans="1:382" ht="13.5" customHeight="1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10"/>
      <c r="NE71" s="111"/>
      <c r="NF71" s="111"/>
      <c r="NG71" s="111"/>
      <c r="NH71" s="111"/>
      <c r="NI71" s="111"/>
      <c r="NJ71" s="111"/>
      <c r="NK71" s="111"/>
      <c r="NL71" s="111"/>
      <c r="NM71" s="111"/>
      <c r="NN71" s="111"/>
      <c r="NO71" s="111"/>
      <c r="NP71" s="111"/>
      <c r="NQ71" s="111"/>
      <c r="NR71" s="112"/>
    </row>
    <row r="72" spans="1:382" ht="13.5" customHeight="1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26" t="s">
        <v>40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10"/>
      <c r="NE72" s="111"/>
      <c r="NF72" s="111"/>
      <c r="NG72" s="111"/>
      <c r="NH72" s="111"/>
      <c r="NI72" s="111"/>
      <c r="NJ72" s="111"/>
      <c r="NK72" s="111"/>
      <c r="NL72" s="111"/>
      <c r="NM72" s="111"/>
      <c r="NN72" s="111"/>
      <c r="NO72" s="111"/>
      <c r="NP72" s="111"/>
      <c r="NQ72" s="111"/>
      <c r="NR72" s="112"/>
    </row>
    <row r="73" spans="1:382" ht="13.5" customHeight="1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10"/>
      <c r="NE73" s="111"/>
      <c r="NF73" s="111"/>
      <c r="NG73" s="111"/>
      <c r="NH73" s="111"/>
      <c r="NI73" s="111"/>
      <c r="NJ73" s="111"/>
      <c r="NK73" s="111"/>
      <c r="NL73" s="111"/>
      <c r="NM73" s="111"/>
      <c r="NN73" s="111"/>
      <c r="NO73" s="111"/>
      <c r="NP73" s="111"/>
      <c r="NQ73" s="111"/>
      <c r="NR73" s="112"/>
    </row>
    <row r="74" spans="1:382" ht="13.5" customHeight="1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10"/>
      <c r="NE74" s="111"/>
      <c r="NF74" s="111"/>
      <c r="NG74" s="111"/>
      <c r="NH74" s="111"/>
      <c r="NI74" s="111"/>
      <c r="NJ74" s="111"/>
      <c r="NK74" s="111"/>
      <c r="NL74" s="111"/>
      <c r="NM74" s="111"/>
      <c r="NN74" s="111"/>
      <c r="NO74" s="111"/>
      <c r="NP74" s="111"/>
      <c r="NQ74" s="111"/>
      <c r="NR74" s="112"/>
    </row>
    <row r="75" spans="1:382" ht="13.5" customHeight="1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10"/>
      <c r="NE75" s="111"/>
      <c r="NF75" s="111"/>
      <c r="NG75" s="111"/>
      <c r="NH75" s="111"/>
      <c r="NI75" s="111"/>
      <c r="NJ75" s="111"/>
      <c r="NK75" s="111"/>
      <c r="NL75" s="111"/>
      <c r="NM75" s="111"/>
      <c r="NN75" s="111"/>
      <c r="NO75" s="111"/>
      <c r="NP75" s="111"/>
      <c r="NQ75" s="111"/>
      <c r="NR75" s="112"/>
    </row>
    <row r="76" spans="1:382" ht="13.5" customHeight="1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36">
        <f>データ!$B$11</f>
        <v>40909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>
        <f>データ!$C$11</f>
        <v>41275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>
        <f>データ!$D$11</f>
        <v>41640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>
        <f>データ!$E$11</f>
        <v>42005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>
        <f>データ!$F$11</f>
        <v>42370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5"/>
      <c r="CP76" s="5"/>
      <c r="CQ76" s="5"/>
      <c r="CR76" s="5"/>
      <c r="CS76" s="5"/>
      <c r="CT76" s="5"/>
      <c r="CU76" s="5"/>
      <c r="CV76" s="127" t="str">
        <f>データ!CN7</f>
        <v>-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36">
        <f>データ!$B$11</f>
        <v>40909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>
        <f>データ!$C$11</f>
        <v>41275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>
        <f>データ!$D$11</f>
        <v>41640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>
        <f>データ!$E$11</f>
        <v>42005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>
        <f>データ!$F$11</f>
        <v>42370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36">
        <f>データ!$B$11</f>
        <v>40909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>
        <f>データ!$C$11</f>
        <v>41275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>
        <f>データ!$D$11</f>
        <v>41640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>
        <f>データ!$E$11</f>
        <v>42005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>
        <f>データ!$F$11</f>
        <v>42370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5"/>
      <c r="MY76" s="5"/>
      <c r="MZ76" s="5"/>
      <c r="NA76" s="5"/>
      <c r="NB76" s="5"/>
      <c r="NC76" s="45"/>
      <c r="ND76" s="110"/>
      <c r="NE76" s="111"/>
      <c r="NF76" s="111"/>
      <c r="NG76" s="111"/>
      <c r="NH76" s="111"/>
      <c r="NI76" s="111"/>
      <c r="NJ76" s="111"/>
      <c r="NK76" s="111"/>
      <c r="NL76" s="111"/>
      <c r="NM76" s="111"/>
      <c r="NN76" s="111"/>
      <c r="NO76" s="111"/>
      <c r="NP76" s="111"/>
      <c r="NQ76" s="111"/>
      <c r="NR76" s="112"/>
    </row>
    <row r="77" spans="1:382" ht="13.5" customHeight="1">
      <c r="A77" s="2"/>
      <c r="B77" s="23"/>
      <c r="C77" s="5"/>
      <c r="D77" s="5"/>
      <c r="E77" s="5"/>
      <c r="F77" s="5"/>
      <c r="I77" s="139" t="s">
        <v>27</v>
      </c>
      <c r="J77" s="139"/>
      <c r="K77" s="139"/>
      <c r="L77" s="139"/>
      <c r="M77" s="139"/>
      <c r="N77" s="139"/>
      <c r="O77" s="139"/>
      <c r="P77" s="139"/>
      <c r="Q77" s="139"/>
      <c r="R77" s="118" t="str">
        <f>データ!CB7</f>
        <v xml:space="preserve"> </v>
      </c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20"/>
      <c r="AG77" s="118" t="str">
        <f>データ!CC7</f>
        <v xml:space="preserve"> </v>
      </c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18" t="str">
        <f>データ!CD7</f>
        <v xml:space="preserve"> </v>
      </c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20"/>
      <c r="BK77" s="118" t="str">
        <f>データ!CE7</f>
        <v xml:space="preserve"> </v>
      </c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20"/>
      <c r="BZ77" s="118" t="str">
        <f>データ!CF7</f>
        <v xml:space="preserve"> </v>
      </c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20"/>
      <c r="CO77" s="5"/>
      <c r="CP77" s="5"/>
      <c r="CQ77" s="5"/>
      <c r="CR77" s="5"/>
      <c r="CS77" s="5"/>
      <c r="CT77" s="5"/>
      <c r="CU77" s="5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5"/>
      <c r="FZ77" s="5"/>
      <c r="GA77" s="5"/>
      <c r="GB77" s="5"/>
      <c r="GC77" s="139" t="s">
        <v>27</v>
      </c>
      <c r="GD77" s="139"/>
      <c r="GE77" s="139"/>
      <c r="GF77" s="139"/>
      <c r="GG77" s="139"/>
      <c r="GH77" s="139"/>
      <c r="GI77" s="139"/>
      <c r="GJ77" s="139"/>
      <c r="GK77" s="139"/>
      <c r="GL77" s="118" t="str">
        <f>データ!CO7</f>
        <v xml:space="preserve"> </v>
      </c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20"/>
      <c r="HA77" s="118" t="str">
        <f>データ!CP7</f>
        <v xml:space="preserve"> </v>
      </c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20"/>
      <c r="HP77" s="118" t="str">
        <f>データ!CQ7</f>
        <v xml:space="preserve"> </v>
      </c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20"/>
      <c r="IE77" s="118" t="str">
        <f>データ!CR7</f>
        <v xml:space="preserve"> </v>
      </c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20"/>
      <c r="IT77" s="118" t="str">
        <f>データ!CS7</f>
        <v xml:space="preserve"> </v>
      </c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20"/>
      <c r="JL77" s="5"/>
      <c r="JM77" s="5"/>
      <c r="JN77" s="5"/>
      <c r="JO77" s="5"/>
      <c r="JP77" s="5"/>
      <c r="JQ77" s="5"/>
      <c r="JR77" s="139" t="s">
        <v>27</v>
      </c>
      <c r="JS77" s="139"/>
      <c r="JT77" s="139"/>
      <c r="JU77" s="139"/>
      <c r="JV77" s="139"/>
      <c r="JW77" s="139"/>
      <c r="JX77" s="139"/>
      <c r="JY77" s="139"/>
      <c r="JZ77" s="139"/>
      <c r="KA77" s="118">
        <f>データ!CZ7</f>
        <v>0</v>
      </c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20"/>
      <c r="KP77" s="118">
        <f>データ!DA7</f>
        <v>0</v>
      </c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20"/>
      <c r="LE77" s="118">
        <f>データ!DB7</f>
        <v>0</v>
      </c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20"/>
      <c r="LT77" s="118">
        <f>データ!DC7</f>
        <v>0</v>
      </c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20"/>
      <c r="MI77" s="118">
        <f>データ!DD7</f>
        <v>0</v>
      </c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20"/>
      <c r="MX77" s="5"/>
      <c r="MY77" s="5"/>
      <c r="MZ77" s="5"/>
      <c r="NA77" s="5"/>
      <c r="NB77" s="5"/>
      <c r="NC77" s="45"/>
      <c r="ND77" s="110"/>
      <c r="NE77" s="111"/>
      <c r="NF77" s="111"/>
      <c r="NG77" s="111"/>
      <c r="NH77" s="111"/>
      <c r="NI77" s="111"/>
      <c r="NJ77" s="111"/>
      <c r="NK77" s="111"/>
      <c r="NL77" s="111"/>
      <c r="NM77" s="111"/>
      <c r="NN77" s="111"/>
      <c r="NO77" s="111"/>
      <c r="NP77" s="111"/>
      <c r="NQ77" s="111"/>
      <c r="NR77" s="112"/>
    </row>
    <row r="78" spans="1:382" ht="13.5" customHeight="1">
      <c r="A78" s="2"/>
      <c r="B78" s="23"/>
      <c r="C78" s="5"/>
      <c r="D78" s="5"/>
      <c r="E78" s="5"/>
      <c r="F78" s="5"/>
      <c r="I78" s="139" t="s">
        <v>29</v>
      </c>
      <c r="J78" s="139"/>
      <c r="K78" s="139"/>
      <c r="L78" s="139"/>
      <c r="M78" s="139"/>
      <c r="N78" s="139"/>
      <c r="O78" s="139"/>
      <c r="P78" s="139"/>
      <c r="Q78" s="139"/>
      <c r="R78" s="118" t="str">
        <f>データ!CG7</f>
        <v xml:space="preserve"> 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20"/>
      <c r="AG78" s="118" t="str">
        <f>データ!CH7</f>
        <v xml:space="preserve"> </v>
      </c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18" t="str">
        <f>データ!CI7</f>
        <v xml:space="preserve"> </v>
      </c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20"/>
      <c r="BK78" s="118" t="str">
        <f>データ!CJ7</f>
        <v xml:space="preserve"> </v>
      </c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20"/>
      <c r="BZ78" s="118" t="str">
        <f>データ!CK7</f>
        <v xml:space="preserve"> </v>
      </c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20"/>
      <c r="CO78" s="5"/>
      <c r="CP78" s="5"/>
      <c r="CQ78" s="5"/>
      <c r="CR78" s="5"/>
      <c r="CS78" s="5"/>
      <c r="CT78" s="5"/>
      <c r="CU78" s="5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5"/>
      <c r="FZ78" s="5"/>
      <c r="GA78" s="5"/>
      <c r="GB78" s="5"/>
      <c r="GC78" s="139" t="s">
        <v>29</v>
      </c>
      <c r="GD78" s="139"/>
      <c r="GE78" s="139"/>
      <c r="GF78" s="139"/>
      <c r="GG78" s="139"/>
      <c r="GH78" s="139"/>
      <c r="GI78" s="139"/>
      <c r="GJ78" s="139"/>
      <c r="GK78" s="139"/>
      <c r="GL78" s="118" t="str">
        <f>データ!CT7</f>
        <v xml:space="preserve"> </v>
      </c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20"/>
      <c r="HA78" s="118" t="str">
        <f>データ!CU7</f>
        <v xml:space="preserve"> </v>
      </c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20"/>
      <c r="HP78" s="118" t="str">
        <f>データ!CV7</f>
        <v xml:space="preserve"> </v>
      </c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20"/>
      <c r="IE78" s="118" t="str">
        <f>データ!CW7</f>
        <v xml:space="preserve"> </v>
      </c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20"/>
      <c r="IT78" s="118" t="str">
        <f>データ!CX7</f>
        <v xml:space="preserve"> </v>
      </c>
      <c r="IU78" s="119"/>
      <c r="IV78" s="119"/>
      <c r="IW78" s="119"/>
      <c r="IX78" s="119"/>
      <c r="IY78" s="119"/>
      <c r="IZ78" s="119"/>
      <c r="JA78" s="119"/>
      <c r="JB78" s="119"/>
      <c r="JC78" s="119"/>
      <c r="JD78" s="119"/>
      <c r="JE78" s="119"/>
      <c r="JF78" s="119"/>
      <c r="JG78" s="119"/>
      <c r="JH78" s="120"/>
      <c r="JL78" s="5"/>
      <c r="JM78" s="5"/>
      <c r="JN78" s="5"/>
      <c r="JO78" s="5"/>
      <c r="JP78" s="5"/>
      <c r="JQ78" s="5"/>
      <c r="JR78" s="139" t="s">
        <v>29</v>
      </c>
      <c r="JS78" s="139"/>
      <c r="JT78" s="139"/>
      <c r="JU78" s="139"/>
      <c r="JV78" s="139"/>
      <c r="JW78" s="139"/>
      <c r="JX78" s="139"/>
      <c r="JY78" s="139"/>
      <c r="JZ78" s="139"/>
      <c r="KA78" s="118">
        <f>データ!DE7</f>
        <v>123.1</v>
      </c>
      <c r="KB78" s="119"/>
      <c r="KC78" s="119"/>
      <c r="KD78" s="119"/>
      <c r="KE78" s="119"/>
      <c r="KF78" s="119"/>
      <c r="KG78" s="119"/>
      <c r="KH78" s="119"/>
      <c r="KI78" s="119"/>
      <c r="KJ78" s="119"/>
      <c r="KK78" s="119"/>
      <c r="KL78" s="119"/>
      <c r="KM78" s="119"/>
      <c r="KN78" s="119"/>
      <c r="KO78" s="120"/>
      <c r="KP78" s="118">
        <f>データ!DF7</f>
        <v>92.3</v>
      </c>
      <c r="KQ78" s="119"/>
      <c r="KR78" s="119"/>
      <c r="KS78" s="119"/>
      <c r="KT78" s="119"/>
      <c r="KU78" s="119"/>
      <c r="KV78" s="119"/>
      <c r="KW78" s="119"/>
      <c r="KX78" s="119"/>
      <c r="KY78" s="119"/>
      <c r="KZ78" s="119"/>
      <c r="LA78" s="119"/>
      <c r="LB78" s="119"/>
      <c r="LC78" s="119"/>
      <c r="LD78" s="120"/>
      <c r="LE78" s="118">
        <f>データ!DG7</f>
        <v>85.4</v>
      </c>
      <c r="LF78" s="119"/>
      <c r="LG78" s="119"/>
      <c r="LH78" s="119"/>
      <c r="LI78" s="119"/>
      <c r="LJ78" s="119"/>
      <c r="LK78" s="119"/>
      <c r="LL78" s="119"/>
      <c r="LM78" s="119"/>
      <c r="LN78" s="119"/>
      <c r="LO78" s="119"/>
      <c r="LP78" s="119"/>
      <c r="LQ78" s="119"/>
      <c r="LR78" s="119"/>
      <c r="LS78" s="120"/>
      <c r="LT78" s="118">
        <f>データ!DH7</f>
        <v>76.3</v>
      </c>
      <c r="LU78" s="119"/>
      <c r="LV78" s="119"/>
      <c r="LW78" s="119"/>
      <c r="LX78" s="119"/>
      <c r="LY78" s="119"/>
      <c r="LZ78" s="119"/>
      <c r="MA78" s="119"/>
      <c r="MB78" s="119"/>
      <c r="MC78" s="119"/>
      <c r="MD78" s="119"/>
      <c r="ME78" s="119"/>
      <c r="MF78" s="119"/>
      <c r="MG78" s="119"/>
      <c r="MH78" s="120"/>
      <c r="MI78" s="118">
        <f>データ!DI7</f>
        <v>64.099999999999994</v>
      </c>
      <c r="MJ78" s="119"/>
      <c r="MK78" s="119"/>
      <c r="ML78" s="119"/>
      <c r="MM78" s="119"/>
      <c r="MN78" s="119"/>
      <c r="MO78" s="119"/>
      <c r="MP78" s="119"/>
      <c r="MQ78" s="119"/>
      <c r="MR78" s="119"/>
      <c r="MS78" s="119"/>
      <c r="MT78" s="119"/>
      <c r="MU78" s="119"/>
      <c r="MV78" s="119"/>
      <c r="MW78" s="120"/>
      <c r="MX78" s="5"/>
      <c r="MY78" s="5"/>
      <c r="MZ78" s="5"/>
      <c r="NA78" s="5"/>
      <c r="NB78" s="5"/>
      <c r="NC78" s="45"/>
      <c r="ND78" s="110"/>
      <c r="NE78" s="111"/>
      <c r="NF78" s="111"/>
      <c r="NG78" s="111"/>
      <c r="NH78" s="111"/>
      <c r="NI78" s="111"/>
      <c r="NJ78" s="111"/>
      <c r="NK78" s="111"/>
      <c r="NL78" s="111"/>
      <c r="NM78" s="111"/>
      <c r="NN78" s="111"/>
      <c r="NO78" s="111"/>
      <c r="NP78" s="111"/>
      <c r="NQ78" s="111"/>
      <c r="NR78" s="112"/>
    </row>
    <row r="79" spans="1:382" ht="13.5" customHeight="1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10"/>
      <c r="NE79" s="111"/>
      <c r="NF79" s="111"/>
      <c r="NG79" s="111"/>
      <c r="NH79" s="111"/>
      <c r="NI79" s="111"/>
      <c r="NJ79" s="111"/>
      <c r="NK79" s="111"/>
      <c r="NL79" s="111"/>
      <c r="NM79" s="111"/>
      <c r="NN79" s="111"/>
      <c r="NO79" s="111"/>
      <c r="NP79" s="111"/>
      <c r="NQ79" s="111"/>
      <c r="NR79" s="112"/>
    </row>
    <row r="80" spans="1:382" ht="13.5" customHeight="1">
      <c r="A80" s="2"/>
      <c r="B80" s="23"/>
      <c r="C80" s="25"/>
      <c r="D80" s="5"/>
      <c r="E80" s="5"/>
      <c r="F80" s="5"/>
      <c r="G80" s="5"/>
      <c r="H80" s="121" t="s">
        <v>41</v>
      </c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121" t="s">
        <v>42</v>
      </c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5"/>
      <c r="JN80" s="5"/>
      <c r="JO80" s="5"/>
      <c r="JP80" s="121" t="s">
        <v>43</v>
      </c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25"/>
      <c r="NA80" s="25"/>
      <c r="NB80" s="24"/>
      <c r="NC80" s="2"/>
      <c r="ND80" s="110"/>
      <c r="NE80" s="111"/>
      <c r="NF80" s="111"/>
      <c r="NG80" s="111"/>
      <c r="NH80" s="111"/>
      <c r="NI80" s="111"/>
      <c r="NJ80" s="111"/>
      <c r="NK80" s="111"/>
      <c r="NL80" s="111"/>
      <c r="NM80" s="111"/>
      <c r="NN80" s="111"/>
      <c r="NO80" s="111"/>
      <c r="NP80" s="111"/>
      <c r="NQ80" s="111"/>
      <c r="NR80" s="112"/>
    </row>
    <row r="81" spans="1:382" ht="13.5" customHeight="1">
      <c r="A81" s="2"/>
      <c r="B81" s="23"/>
      <c r="C81" s="25"/>
      <c r="D81" s="5"/>
      <c r="E81" s="5"/>
      <c r="F81" s="5"/>
      <c r="G81" s="5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5"/>
      <c r="JN81" s="5"/>
      <c r="JO81" s="5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25"/>
      <c r="NA81" s="25"/>
      <c r="NB81" s="24"/>
      <c r="NC81" s="2"/>
      <c r="ND81" s="110"/>
      <c r="NE81" s="111"/>
      <c r="NF81" s="111"/>
      <c r="NG81" s="111"/>
      <c r="NH81" s="111"/>
      <c r="NI81" s="111"/>
      <c r="NJ81" s="111"/>
      <c r="NK81" s="111"/>
      <c r="NL81" s="111"/>
      <c r="NM81" s="111"/>
      <c r="NN81" s="111"/>
      <c r="NO81" s="111"/>
      <c r="NP81" s="111"/>
      <c r="NQ81" s="111"/>
      <c r="NR81" s="112"/>
    </row>
    <row r="82" spans="1:382" ht="13.5" customHeight="1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>
      <c r="C83" s="2"/>
      <c r="BH83" s="2"/>
      <c r="GN83" s="2"/>
      <c r="IT83" s="2"/>
      <c r="KY83" s="2"/>
    </row>
    <row r="84" spans="1:382">
      <c r="C84" s="2"/>
      <c r="BH84" s="2"/>
      <c r="GN84" s="2"/>
      <c r="IT84" s="2"/>
      <c r="KY84" s="2"/>
    </row>
    <row r="86" spans="1:382" hidden="1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password="B319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/>
  <cols>
    <col min="1" max="1" width="14.625" style="3" customWidth="1"/>
    <col min="2" max="90" width="11.875" style="3" customWidth="1"/>
    <col min="91" max="92" width="15.5" style="3" customWidth="1"/>
    <col min="93" max="125" width="11.875" style="3" customWidth="1"/>
    <col min="126" max="16384" width="9" style="3"/>
  </cols>
  <sheetData>
    <row r="1" spans="1:12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15" customHeight="1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3" t="s">
        <v>67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>
      <c r="A4" s="50" t="s">
        <v>71</v>
      </c>
      <c r="B4" s="58"/>
      <c r="C4" s="58"/>
      <c r="D4" s="58"/>
      <c r="E4" s="58"/>
      <c r="F4" s="58"/>
      <c r="G4" s="58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72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73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74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75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76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77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78</v>
      </c>
      <c r="CN4" s="149" t="s">
        <v>79</v>
      </c>
      <c r="CO4" s="140" t="s">
        <v>80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81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82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0"/>
      <c r="CN5" s="150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>
      <c r="A6" s="50" t="s">
        <v>109</v>
      </c>
      <c r="B6" s="61">
        <f>B8</f>
        <v>2016</v>
      </c>
      <c r="C6" s="61">
        <f t="shared" ref="C6:X6" si="1">C8</f>
        <v>262048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2</v>
      </c>
      <c r="H6" s="61" t="str">
        <f>SUBSTITUTE(H8,"　","")</f>
        <v>京都府宇治市</v>
      </c>
      <c r="I6" s="61" t="str">
        <f t="shared" si="1"/>
        <v>近鉄大久保駅前自動車駐車場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Ａ３Ｂ１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その他駐車場</v>
      </c>
      <c r="Q6" s="63" t="str">
        <f t="shared" si="1"/>
        <v>広場式</v>
      </c>
      <c r="R6" s="64">
        <f t="shared" si="1"/>
        <v>4</v>
      </c>
      <c r="S6" s="63" t="str">
        <f t="shared" si="1"/>
        <v>駅</v>
      </c>
      <c r="T6" s="63" t="str">
        <f t="shared" si="1"/>
        <v>無</v>
      </c>
      <c r="U6" s="64">
        <f t="shared" si="1"/>
        <v>1080</v>
      </c>
      <c r="V6" s="64">
        <f t="shared" si="1"/>
        <v>31</v>
      </c>
      <c r="W6" s="64">
        <f t="shared" si="1"/>
        <v>200</v>
      </c>
      <c r="X6" s="63" t="str">
        <f t="shared" si="1"/>
        <v>代行制</v>
      </c>
      <c r="Y6" s="65">
        <f>IF(Y8="-",NA(),Y8)</f>
        <v>0</v>
      </c>
      <c r="Z6" s="65">
        <f t="shared" ref="Z6:AH6" si="2">IF(Z8="-",NA(),Z8)</f>
        <v>314.89999999999998</v>
      </c>
      <c r="AA6" s="65">
        <f t="shared" si="2"/>
        <v>390.2</v>
      </c>
      <c r="AB6" s="65">
        <f t="shared" si="2"/>
        <v>440.2</v>
      </c>
      <c r="AC6" s="65">
        <f t="shared" si="2"/>
        <v>508.6</v>
      </c>
      <c r="AD6" s="65">
        <f t="shared" si="2"/>
        <v>393.6</v>
      </c>
      <c r="AE6" s="65">
        <f t="shared" si="2"/>
        <v>407.1</v>
      </c>
      <c r="AF6" s="65">
        <f t="shared" si="2"/>
        <v>375.5</v>
      </c>
      <c r="AG6" s="65">
        <f t="shared" si="2"/>
        <v>441.2</v>
      </c>
      <c r="AH6" s="65">
        <f t="shared" si="2"/>
        <v>368.2</v>
      </c>
      <c r="AI6" s="62" t="str">
        <f>IF(AI8="-","",IF(AI8="-","【-】","【"&amp;SUBSTITUTE(TEXT(AI8,"#,##0.0"),"-","△")&amp;"】"))</f>
        <v>【275.4】</v>
      </c>
      <c r="AJ6" s="65">
        <f>IF(AJ8="-",NA(),AJ8)</f>
        <v>89.3</v>
      </c>
      <c r="AK6" s="65">
        <f t="shared" ref="AK6:AS6" si="3">IF(AK8="-",NA(),AK8)</f>
        <v>0</v>
      </c>
      <c r="AL6" s="65">
        <f t="shared" si="3"/>
        <v>0</v>
      </c>
      <c r="AM6" s="65">
        <f t="shared" si="3"/>
        <v>0</v>
      </c>
      <c r="AN6" s="65">
        <f t="shared" si="3"/>
        <v>0</v>
      </c>
      <c r="AO6" s="65">
        <f t="shared" si="3"/>
        <v>11.4</v>
      </c>
      <c r="AP6" s="65">
        <f t="shared" si="3"/>
        <v>11</v>
      </c>
      <c r="AQ6" s="65">
        <f t="shared" si="3"/>
        <v>7.8</v>
      </c>
      <c r="AR6" s="65">
        <f t="shared" si="3"/>
        <v>6.7</v>
      </c>
      <c r="AS6" s="65">
        <f t="shared" si="3"/>
        <v>5.9</v>
      </c>
      <c r="AT6" s="62" t="str">
        <f>IF(AT8="-","",IF(AT8="-","【-】","【"&amp;SUBSTITUTE(TEXT(AT8,"#,##0.0"),"-","△")&amp;"】"))</f>
        <v>【13.3】</v>
      </c>
      <c r="AU6" s="66" t="e">
        <f>IF(AU8="-",NA(),AU8)</f>
        <v>#N/A</v>
      </c>
      <c r="AV6" s="66">
        <f t="shared" ref="AV6:BD6" si="4">IF(AV8="-",NA(),AV8)</f>
        <v>0</v>
      </c>
      <c r="AW6" s="66">
        <f t="shared" si="4"/>
        <v>0</v>
      </c>
      <c r="AX6" s="66">
        <f t="shared" si="4"/>
        <v>0</v>
      </c>
      <c r="AY6" s="66">
        <f t="shared" si="4"/>
        <v>0</v>
      </c>
      <c r="AZ6" s="66">
        <f t="shared" si="4"/>
        <v>105</v>
      </c>
      <c r="BA6" s="66">
        <f t="shared" si="4"/>
        <v>61</v>
      </c>
      <c r="BB6" s="66">
        <f t="shared" si="4"/>
        <v>40</v>
      </c>
      <c r="BC6" s="66">
        <f t="shared" si="4"/>
        <v>27</v>
      </c>
      <c r="BD6" s="66">
        <f t="shared" si="4"/>
        <v>29</v>
      </c>
      <c r="BE6" s="64" t="str">
        <f>IF(BE8="-","",IF(BE8="-","【-】","【"&amp;SUBSTITUTE(TEXT(BE8,"#,##0"),"-","△")&amp;"】"))</f>
        <v>【140】</v>
      </c>
      <c r="BF6" s="65">
        <f>IF(BF8="-",NA(),BF8)</f>
        <v>0</v>
      </c>
      <c r="BG6" s="65">
        <f t="shared" ref="BG6:BO6" si="5">IF(BG8="-",NA(),BG8)</f>
        <v>68.2</v>
      </c>
      <c r="BH6" s="65">
        <f t="shared" si="5"/>
        <v>74.400000000000006</v>
      </c>
      <c r="BI6" s="65">
        <f t="shared" si="5"/>
        <v>77.3</v>
      </c>
      <c r="BJ6" s="65">
        <f t="shared" si="5"/>
        <v>80.3</v>
      </c>
      <c r="BK6" s="65">
        <f t="shared" si="5"/>
        <v>51.9</v>
      </c>
      <c r="BL6" s="65">
        <f t="shared" si="5"/>
        <v>59.2</v>
      </c>
      <c r="BM6" s="65">
        <f t="shared" si="5"/>
        <v>64.5</v>
      </c>
      <c r="BN6" s="65">
        <f t="shared" si="5"/>
        <v>60</v>
      </c>
      <c r="BO6" s="65">
        <f t="shared" si="5"/>
        <v>52.8</v>
      </c>
      <c r="BP6" s="62" t="str">
        <f>IF(BP8="-","",IF(BP8="-","【-】","【"&amp;SUBSTITUTE(TEXT(BP8,"#,##0.0"),"-","△")&amp;"】"))</f>
        <v>【45.2】</v>
      </c>
      <c r="BQ6" s="66">
        <f>IF(BQ8="-",NA(),BQ8)</f>
        <v>-48782</v>
      </c>
      <c r="BR6" s="66">
        <f t="shared" ref="BR6:BZ6" si="6">IF(BR8="-",NA(),BR8)</f>
        <v>5484</v>
      </c>
      <c r="BS6" s="66">
        <f t="shared" si="6"/>
        <v>7261</v>
      </c>
      <c r="BT6" s="66">
        <f t="shared" si="6"/>
        <v>8705</v>
      </c>
      <c r="BU6" s="66">
        <f t="shared" si="6"/>
        <v>10321</v>
      </c>
      <c r="BV6" s="66">
        <f t="shared" si="6"/>
        <v>6188</v>
      </c>
      <c r="BW6" s="66">
        <f t="shared" si="6"/>
        <v>7011</v>
      </c>
      <c r="BX6" s="66">
        <f t="shared" si="6"/>
        <v>7612</v>
      </c>
      <c r="BY6" s="66">
        <f t="shared" si="6"/>
        <v>7104</v>
      </c>
      <c r="BZ6" s="66">
        <f t="shared" si="6"/>
        <v>7407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951792</v>
      </c>
      <c r="CN6" s="64" t="str">
        <f t="shared" si="7"/>
        <v>-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123.1</v>
      </c>
      <c r="DF6" s="65">
        <f t="shared" si="8"/>
        <v>92.3</v>
      </c>
      <c r="DG6" s="65">
        <f t="shared" si="8"/>
        <v>85.4</v>
      </c>
      <c r="DH6" s="65">
        <f t="shared" si="8"/>
        <v>76.3</v>
      </c>
      <c r="DI6" s="65">
        <f t="shared" si="8"/>
        <v>64.099999999999994</v>
      </c>
      <c r="DJ6" s="62" t="str">
        <f>IF(DJ8="-","",IF(DJ8="-","【-】","【"&amp;SUBSTITUTE(TEXT(DJ8,"#,##0.0"),"-","△")&amp;"】"))</f>
        <v>【122.6】</v>
      </c>
      <c r="DK6" s="65">
        <f>IF(DK8="-",NA(),DK8)</f>
        <v>0</v>
      </c>
      <c r="DL6" s="65">
        <f t="shared" ref="DL6:DT6" si="9">IF(DL8="-",NA(),DL8)</f>
        <v>664.5</v>
      </c>
      <c r="DM6" s="65">
        <f t="shared" si="9"/>
        <v>967.7</v>
      </c>
      <c r="DN6" s="65">
        <f t="shared" si="9"/>
        <v>883.9</v>
      </c>
      <c r="DO6" s="65">
        <f t="shared" si="9"/>
        <v>916.1</v>
      </c>
      <c r="DP6" s="65">
        <f t="shared" si="9"/>
        <v>230</v>
      </c>
      <c r="DQ6" s="65">
        <f t="shared" si="9"/>
        <v>244.3</v>
      </c>
      <c r="DR6" s="65">
        <f t="shared" si="9"/>
        <v>238.1</v>
      </c>
      <c r="DS6" s="65">
        <f t="shared" si="9"/>
        <v>261.8</v>
      </c>
      <c r="DT6" s="65">
        <f t="shared" si="9"/>
        <v>268.7</v>
      </c>
      <c r="DU6" s="62" t="str">
        <f>IF(DU8="-","",IF(DU8="-","【-】","【"&amp;SUBSTITUTE(TEXT(DU8,"#,##0.0"),"-","△")&amp;"】"))</f>
        <v>【194.5】</v>
      </c>
    </row>
    <row r="7" spans="1:125" s="67" customFormat="1">
      <c r="A7" s="50" t="s">
        <v>111</v>
      </c>
      <c r="B7" s="61">
        <f t="shared" ref="B7:X7" si="10">B8</f>
        <v>2016</v>
      </c>
      <c r="C7" s="61">
        <f t="shared" si="10"/>
        <v>262048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2</v>
      </c>
      <c r="H7" s="61" t="str">
        <f t="shared" si="10"/>
        <v>京都府　宇治市</v>
      </c>
      <c r="I7" s="61" t="str">
        <f t="shared" si="10"/>
        <v>近鉄大久保駅前自動車駐車場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Ａ３Ｂ１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その他駐車場</v>
      </c>
      <c r="Q7" s="63" t="str">
        <f t="shared" si="10"/>
        <v>広場式</v>
      </c>
      <c r="R7" s="64">
        <f t="shared" si="10"/>
        <v>4</v>
      </c>
      <c r="S7" s="63" t="str">
        <f t="shared" si="10"/>
        <v>駅</v>
      </c>
      <c r="T7" s="63" t="str">
        <f t="shared" si="10"/>
        <v>無</v>
      </c>
      <c r="U7" s="64">
        <f t="shared" si="10"/>
        <v>1080</v>
      </c>
      <c r="V7" s="64">
        <f t="shared" si="10"/>
        <v>31</v>
      </c>
      <c r="W7" s="64">
        <f t="shared" si="10"/>
        <v>200</v>
      </c>
      <c r="X7" s="63" t="str">
        <f t="shared" si="10"/>
        <v>代行制</v>
      </c>
      <c r="Y7" s="65">
        <f>Y8</f>
        <v>0</v>
      </c>
      <c r="Z7" s="65">
        <f t="shared" ref="Z7:AH7" si="11">Z8</f>
        <v>314.89999999999998</v>
      </c>
      <c r="AA7" s="65">
        <f t="shared" si="11"/>
        <v>390.2</v>
      </c>
      <c r="AB7" s="65">
        <f t="shared" si="11"/>
        <v>440.2</v>
      </c>
      <c r="AC7" s="65">
        <f t="shared" si="11"/>
        <v>508.6</v>
      </c>
      <c r="AD7" s="65">
        <f t="shared" si="11"/>
        <v>393.6</v>
      </c>
      <c r="AE7" s="65">
        <f t="shared" si="11"/>
        <v>407.1</v>
      </c>
      <c r="AF7" s="65">
        <f t="shared" si="11"/>
        <v>375.5</v>
      </c>
      <c r="AG7" s="65">
        <f t="shared" si="11"/>
        <v>441.2</v>
      </c>
      <c r="AH7" s="65">
        <f t="shared" si="11"/>
        <v>368.2</v>
      </c>
      <c r="AI7" s="62"/>
      <c r="AJ7" s="65">
        <f>AJ8</f>
        <v>89.3</v>
      </c>
      <c r="AK7" s="65">
        <f t="shared" ref="AK7:AS7" si="12">AK8</f>
        <v>0</v>
      </c>
      <c r="AL7" s="65">
        <f t="shared" si="12"/>
        <v>0</v>
      </c>
      <c r="AM7" s="65">
        <f t="shared" si="12"/>
        <v>0</v>
      </c>
      <c r="AN7" s="65">
        <f t="shared" si="12"/>
        <v>0</v>
      </c>
      <c r="AO7" s="65">
        <f t="shared" si="12"/>
        <v>11.4</v>
      </c>
      <c r="AP7" s="65">
        <f t="shared" si="12"/>
        <v>11</v>
      </c>
      <c r="AQ7" s="65">
        <f t="shared" si="12"/>
        <v>7.8</v>
      </c>
      <c r="AR7" s="65">
        <f t="shared" si="12"/>
        <v>6.7</v>
      </c>
      <c r="AS7" s="65">
        <f t="shared" si="12"/>
        <v>5.9</v>
      </c>
      <c r="AT7" s="62"/>
      <c r="AU7" s="66" t="str">
        <f>AU8</f>
        <v>-</v>
      </c>
      <c r="AV7" s="66">
        <f t="shared" ref="AV7:BD7" si="13">AV8</f>
        <v>0</v>
      </c>
      <c r="AW7" s="66">
        <f t="shared" si="13"/>
        <v>0</v>
      </c>
      <c r="AX7" s="66">
        <f t="shared" si="13"/>
        <v>0</v>
      </c>
      <c r="AY7" s="66">
        <f t="shared" si="13"/>
        <v>0</v>
      </c>
      <c r="AZ7" s="66">
        <f t="shared" si="13"/>
        <v>105</v>
      </c>
      <c r="BA7" s="66">
        <f t="shared" si="13"/>
        <v>61</v>
      </c>
      <c r="BB7" s="66">
        <f t="shared" si="13"/>
        <v>40</v>
      </c>
      <c r="BC7" s="66">
        <f t="shared" si="13"/>
        <v>27</v>
      </c>
      <c r="BD7" s="66">
        <f t="shared" si="13"/>
        <v>29</v>
      </c>
      <c r="BE7" s="64"/>
      <c r="BF7" s="65">
        <f>BF8</f>
        <v>0</v>
      </c>
      <c r="BG7" s="65">
        <f t="shared" ref="BG7:BO7" si="14">BG8</f>
        <v>68.2</v>
      </c>
      <c r="BH7" s="65">
        <f t="shared" si="14"/>
        <v>74.400000000000006</v>
      </c>
      <c r="BI7" s="65">
        <f t="shared" si="14"/>
        <v>77.3</v>
      </c>
      <c r="BJ7" s="65">
        <f t="shared" si="14"/>
        <v>80.3</v>
      </c>
      <c r="BK7" s="65">
        <f t="shared" si="14"/>
        <v>51.9</v>
      </c>
      <c r="BL7" s="65">
        <f t="shared" si="14"/>
        <v>59.2</v>
      </c>
      <c r="BM7" s="65">
        <f t="shared" si="14"/>
        <v>64.5</v>
      </c>
      <c r="BN7" s="65">
        <f t="shared" si="14"/>
        <v>60</v>
      </c>
      <c r="BO7" s="65">
        <f t="shared" si="14"/>
        <v>52.8</v>
      </c>
      <c r="BP7" s="62"/>
      <c r="BQ7" s="66">
        <f>BQ8</f>
        <v>-48782</v>
      </c>
      <c r="BR7" s="66">
        <f t="shared" ref="BR7:BZ7" si="15">BR8</f>
        <v>5484</v>
      </c>
      <c r="BS7" s="66">
        <f t="shared" si="15"/>
        <v>7261</v>
      </c>
      <c r="BT7" s="66">
        <f t="shared" si="15"/>
        <v>8705</v>
      </c>
      <c r="BU7" s="66">
        <f t="shared" si="15"/>
        <v>10321</v>
      </c>
      <c r="BV7" s="66">
        <f t="shared" si="15"/>
        <v>6188</v>
      </c>
      <c r="BW7" s="66">
        <f t="shared" si="15"/>
        <v>7011</v>
      </c>
      <c r="BX7" s="66">
        <f t="shared" si="15"/>
        <v>7612</v>
      </c>
      <c r="BY7" s="66">
        <f t="shared" si="15"/>
        <v>7104</v>
      </c>
      <c r="BZ7" s="66">
        <f t="shared" si="15"/>
        <v>7407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951792</v>
      </c>
      <c r="CN7" s="64" t="str">
        <f>CN8</f>
        <v>-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123.1</v>
      </c>
      <c r="DF7" s="65">
        <f t="shared" si="16"/>
        <v>92.3</v>
      </c>
      <c r="DG7" s="65">
        <f t="shared" si="16"/>
        <v>85.4</v>
      </c>
      <c r="DH7" s="65">
        <f t="shared" si="16"/>
        <v>76.3</v>
      </c>
      <c r="DI7" s="65">
        <f t="shared" si="16"/>
        <v>64.099999999999994</v>
      </c>
      <c r="DJ7" s="62"/>
      <c r="DK7" s="65">
        <f>DK8</f>
        <v>0</v>
      </c>
      <c r="DL7" s="65">
        <f t="shared" ref="DL7:DT7" si="17">DL8</f>
        <v>664.5</v>
      </c>
      <c r="DM7" s="65">
        <f t="shared" si="17"/>
        <v>967.7</v>
      </c>
      <c r="DN7" s="65">
        <f t="shared" si="17"/>
        <v>883.9</v>
      </c>
      <c r="DO7" s="65">
        <f t="shared" si="17"/>
        <v>916.1</v>
      </c>
      <c r="DP7" s="65">
        <f t="shared" si="17"/>
        <v>230</v>
      </c>
      <c r="DQ7" s="65">
        <f t="shared" si="17"/>
        <v>244.3</v>
      </c>
      <c r="DR7" s="65">
        <f t="shared" si="17"/>
        <v>238.1</v>
      </c>
      <c r="DS7" s="65">
        <f t="shared" si="17"/>
        <v>261.8</v>
      </c>
      <c r="DT7" s="65">
        <f t="shared" si="17"/>
        <v>268.7</v>
      </c>
      <c r="DU7" s="62"/>
    </row>
    <row r="8" spans="1:125" s="67" customFormat="1">
      <c r="A8" s="50"/>
      <c r="B8" s="68">
        <v>2016</v>
      </c>
      <c r="C8" s="68">
        <v>262048</v>
      </c>
      <c r="D8" s="68">
        <v>47</v>
      </c>
      <c r="E8" s="68">
        <v>14</v>
      </c>
      <c r="F8" s="68">
        <v>0</v>
      </c>
      <c r="G8" s="68">
        <v>2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4</v>
      </c>
      <c r="S8" s="70" t="s">
        <v>122</v>
      </c>
      <c r="T8" s="70" t="s">
        <v>123</v>
      </c>
      <c r="U8" s="71">
        <v>1080</v>
      </c>
      <c r="V8" s="71">
        <v>31</v>
      </c>
      <c r="W8" s="71">
        <v>200</v>
      </c>
      <c r="X8" s="70" t="s">
        <v>124</v>
      </c>
      <c r="Y8" s="72">
        <v>0</v>
      </c>
      <c r="Z8" s="72">
        <v>314.89999999999998</v>
      </c>
      <c r="AA8" s="72">
        <v>390.2</v>
      </c>
      <c r="AB8" s="72">
        <v>440.2</v>
      </c>
      <c r="AC8" s="72">
        <v>508.6</v>
      </c>
      <c r="AD8" s="72">
        <v>393.6</v>
      </c>
      <c r="AE8" s="72">
        <v>407.1</v>
      </c>
      <c r="AF8" s="72">
        <v>375.5</v>
      </c>
      <c r="AG8" s="72">
        <v>441.2</v>
      </c>
      <c r="AH8" s="72">
        <v>368.2</v>
      </c>
      <c r="AI8" s="69">
        <v>275.39999999999998</v>
      </c>
      <c r="AJ8" s="72">
        <v>89.3</v>
      </c>
      <c r="AK8" s="72">
        <v>0</v>
      </c>
      <c r="AL8" s="72">
        <v>0</v>
      </c>
      <c r="AM8" s="72">
        <v>0</v>
      </c>
      <c r="AN8" s="72">
        <v>0</v>
      </c>
      <c r="AO8" s="72">
        <v>11.4</v>
      </c>
      <c r="AP8" s="72">
        <v>11</v>
      </c>
      <c r="AQ8" s="72">
        <v>7.8</v>
      </c>
      <c r="AR8" s="72">
        <v>6.7</v>
      </c>
      <c r="AS8" s="72">
        <v>5.9</v>
      </c>
      <c r="AT8" s="69">
        <v>13.3</v>
      </c>
      <c r="AU8" s="73" t="s">
        <v>117</v>
      </c>
      <c r="AV8" s="73">
        <v>0</v>
      </c>
      <c r="AW8" s="73">
        <v>0</v>
      </c>
      <c r="AX8" s="73">
        <v>0</v>
      </c>
      <c r="AY8" s="73">
        <v>0</v>
      </c>
      <c r="AZ8" s="73">
        <v>105</v>
      </c>
      <c r="BA8" s="73">
        <v>61</v>
      </c>
      <c r="BB8" s="73">
        <v>40</v>
      </c>
      <c r="BC8" s="73">
        <v>27</v>
      </c>
      <c r="BD8" s="73">
        <v>29</v>
      </c>
      <c r="BE8" s="73">
        <v>140</v>
      </c>
      <c r="BF8" s="72">
        <v>0</v>
      </c>
      <c r="BG8" s="72">
        <v>68.2</v>
      </c>
      <c r="BH8" s="72">
        <v>74.400000000000006</v>
      </c>
      <c r="BI8" s="72">
        <v>77.3</v>
      </c>
      <c r="BJ8" s="72">
        <v>80.3</v>
      </c>
      <c r="BK8" s="72">
        <v>51.9</v>
      </c>
      <c r="BL8" s="72">
        <v>59.2</v>
      </c>
      <c r="BM8" s="72">
        <v>64.5</v>
      </c>
      <c r="BN8" s="72">
        <v>60</v>
      </c>
      <c r="BO8" s="72">
        <v>52.8</v>
      </c>
      <c r="BP8" s="69">
        <v>45.2</v>
      </c>
      <c r="BQ8" s="73">
        <v>-48782</v>
      </c>
      <c r="BR8" s="73">
        <v>5484</v>
      </c>
      <c r="BS8" s="73">
        <v>7261</v>
      </c>
      <c r="BT8" s="74">
        <v>8705</v>
      </c>
      <c r="BU8" s="74">
        <v>10321</v>
      </c>
      <c r="BV8" s="73">
        <v>6188</v>
      </c>
      <c r="BW8" s="73">
        <v>7011</v>
      </c>
      <c r="BX8" s="73">
        <v>7612</v>
      </c>
      <c r="BY8" s="73">
        <v>7104</v>
      </c>
      <c r="BZ8" s="73">
        <v>7407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951792</v>
      </c>
      <c r="CN8" s="71" t="s">
        <v>117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123.1</v>
      </c>
      <c r="DF8" s="72">
        <v>92.3</v>
      </c>
      <c r="DG8" s="72">
        <v>85.4</v>
      </c>
      <c r="DH8" s="72">
        <v>76.3</v>
      </c>
      <c r="DI8" s="72">
        <v>64.099999999999994</v>
      </c>
      <c r="DJ8" s="69">
        <v>122.6</v>
      </c>
      <c r="DK8" s="72">
        <v>0</v>
      </c>
      <c r="DL8" s="72">
        <v>664.5</v>
      </c>
      <c r="DM8" s="72">
        <v>967.7</v>
      </c>
      <c r="DN8" s="72">
        <v>883.9</v>
      </c>
      <c r="DO8" s="72">
        <v>916.1</v>
      </c>
      <c r="DP8" s="72">
        <v>230</v>
      </c>
      <c r="DQ8" s="72">
        <v>244.3</v>
      </c>
      <c r="DR8" s="72">
        <v>238.1</v>
      </c>
      <c r="DS8" s="72">
        <v>261.8</v>
      </c>
      <c r="DT8" s="72">
        <v>268.7</v>
      </c>
      <c r="DU8" s="69">
        <v>194.5</v>
      </c>
    </row>
    <row r="9" spans="1:12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>
      <c r="A10" s="79"/>
      <c r="B10" s="79" t="s">
        <v>125</v>
      </c>
      <c r="C10" s="79" t="s">
        <v>126</v>
      </c>
      <c r="D10" s="79" t="s">
        <v>127</v>
      </c>
      <c r="E10" s="79" t="s">
        <v>128</v>
      </c>
      <c r="F10" s="79" t="s">
        <v>129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02980</dc:creator>
  <cp:lastModifiedBy>02598</cp:lastModifiedBy>
  <cp:lastPrinted>2018-03-13T06:31:42Z</cp:lastPrinted>
  <dcterms:created xsi:type="dcterms:W3CDTF">2018-03-13T06:35:36Z</dcterms:created>
  <dcterms:modified xsi:type="dcterms:W3CDTF">2018-03-13T08:53:59Z</dcterms:modified>
</cp:coreProperties>
</file>